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az\Desktop\SAULUTĖ 2026 M\I KETVIRTIS\"/>
    </mc:Choice>
  </mc:AlternateContent>
  <xr:revisionPtr revIDLastSave="0" documentId="13_ncr:1_{3512BABE-A7A5-4298-B919-4B3EBB2A7CAE}" xr6:coauthVersionLast="47" xr6:coauthVersionMax="47" xr10:uidLastSave="{00000000-0000-0000-0000-000000000000}"/>
  <bookViews>
    <workbookView xWindow="28680" yWindow="-960" windowWidth="29040" windowHeight="15840" activeTab="2" xr2:uid="{43AEE39E-3B8C-4A36-9957-8186A31A5D9D}"/>
  </bookViews>
  <sheets>
    <sheet name="FBA" sheetId="1" r:id="rId1"/>
    <sheet name="VRA" sheetId="2" r:id="rId2"/>
    <sheet name="VSAFAS 20 2 PR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2" l="1"/>
  <c r="I44" i="2"/>
  <c r="J41" i="2"/>
  <c r="I41" i="2"/>
  <c r="I40" i="2" s="1"/>
  <c r="J40" i="2"/>
  <c r="J33" i="2"/>
  <c r="I33" i="2"/>
  <c r="J29" i="2"/>
  <c r="J28" i="2" s="1"/>
  <c r="I29" i="2"/>
  <c r="I28" i="2" s="1"/>
  <c r="J22" i="2"/>
  <c r="J21" i="2" s="1"/>
  <c r="J56" i="2" s="1"/>
  <c r="J60" i="2" s="1"/>
  <c r="I22" i="2"/>
  <c r="I21" i="2" s="1"/>
  <c r="I56" i="2" s="1"/>
  <c r="I60" i="2" s="1"/>
  <c r="N27" i="3"/>
  <c r="N26" i="3"/>
  <c r="M25" i="3"/>
  <c r="L25" i="3"/>
  <c r="K25" i="3"/>
  <c r="J25" i="3"/>
  <c r="I25" i="3"/>
  <c r="H25" i="3"/>
  <c r="G25" i="3"/>
  <c r="F25" i="3"/>
  <c r="E25" i="3"/>
  <c r="D25" i="3"/>
  <c r="N24" i="3"/>
  <c r="N23" i="3"/>
  <c r="M22" i="3"/>
  <c r="L22" i="3"/>
  <c r="K22" i="3"/>
  <c r="J22" i="3"/>
  <c r="I22" i="3"/>
  <c r="H22" i="3"/>
  <c r="G22" i="3"/>
  <c r="F22" i="3"/>
  <c r="E22" i="3"/>
  <c r="D22" i="3"/>
  <c r="N21" i="3"/>
  <c r="N20" i="3"/>
  <c r="M19" i="3"/>
  <c r="L19" i="3"/>
  <c r="K19" i="3"/>
  <c r="J19" i="3"/>
  <c r="I19" i="3"/>
  <c r="H19" i="3"/>
  <c r="G19" i="3"/>
  <c r="F19" i="3"/>
  <c r="E19" i="3"/>
  <c r="D19" i="3"/>
  <c r="N18" i="3"/>
  <c r="N17" i="3"/>
  <c r="M16" i="3"/>
  <c r="L16" i="3"/>
  <c r="K16" i="3"/>
  <c r="J16" i="3"/>
  <c r="I16" i="3"/>
  <c r="H16" i="3"/>
  <c r="G16" i="3"/>
  <c r="F16" i="3"/>
  <c r="E16" i="3"/>
  <c r="D16" i="3"/>
  <c r="N15" i="3"/>
  <c r="N14" i="3"/>
  <c r="M13" i="3"/>
  <c r="L13" i="3"/>
  <c r="L28" i="3" s="1"/>
  <c r="K13" i="3"/>
  <c r="K28" i="3" s="1"/>
  <c r="J13" i="3"/>
  <c r="J28" i="3" s="1"/>
  <c r="I13" i="3"/>
  <c r="H13" i="3"/>
  <c r="G13" i="3"/>
  <c r="G28" i="3" s="1"/>
  <c r="F13" i="3"/>
  <c r="F28" i="3" s="1"/>
  <c r="E13" i="3"/>
  <c r="D13" i="3"/>
  <c r="N25" i="3" l="1"/>
  <c r="E28" i="3"/>
  <c r="I28" i="3"/>
  <c r="M28" i="3"/>
  <c r="H28" i="3"/>
  <c r="N22" i="3"/>
  <c r="N13" i="3"/>
  <c r="N16" i="3"/>
  <c r="N19" i="3"/>
  <c r="D28" i="3"/>
  <c r="H79" i="1"/>
  <c r="G79" i="1"/>
  <c r="H74" i="1"/>
  <c r="H72" i="1" s="1"/>
  <c r="G74" i="1"/>
  <c r="G72" i="1" s="1"/>
  <c r="H69" i="1"/>
  <c r="H64" i="1" s="1"/>
  <c r="H59" i="1" s="1"/>
  <c r="G69" i="1"/>
  <c r="G64" i="1" s="1"/>
  <c r="H61" i="1"/>
  <c r="G61" i="1"/>
  <c r="H53" i="1"/>
  <c r="G53" i="1"/>
  <c r="H44" i="1"/>
  <c r="G44" i="1"/>
  <c r="H41" i="1"/>
  <c r="G41" i="1"/>
  <c r="H27" i="1"/>
  <c r="G27" i="1"/>
  <c r="H22" i="1"/>
  <c r="H21" i="1" s="1"/>
  <c r="H52" i="1" s="1"/>
  <c r="G22" i="1"/>
  <c r="N28" i="3" l="1"/>
  <c r="G59" i="1"/>
  <c r="H82" i="1"/>
  <c r="G82" i="1"/>
  <c r="G21" i="1"/>
  <c r="G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7" authorId="0" shapeId="0" xr:uid="{6D2F9888-0211-4009-9A0C-1E4AF736077F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H37" authorId="0" shapeId="0" xr:uid="{9E16BD26-421E-4C9F-8228-7D8BDC23C521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G38" authorId="0" shapeId="0" xr:uid="{EA029F07-EEA8-460B-A679-A9A1FCFB716A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G63" authorId="0" shapeId="0" xr:uid="{51FEE620-0581-4E7A-8BEB-53C9139D1204}">
      <text>
        <r>
          <rPr>
            <sz val="9"/>
            <color indexed="8"/>
            <rFont val="Tahoma"/>
            <family val="2"/>
            <charset val="186"/>
          </rPr>
          <t>#02_1_G68#</t>
        </r>
      </text>
    </comment>
    <comment ref="G68" authorId="0" shapeId="0" xr:uid="{5B884B8B-AE48-40FA-A10C-97B3CB2B880E}">
      <text>
        <r>
          <rPr>
            <sz val="9"/>
            <color indexed="8"/>
            <rFont val="Tahoma"/>
            <family val="2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3F5949DF-7CCE-48EE-85CB-E0CF64DFAAC6}">
      <text>
        <r>
          <rPr>
            <sz val="9"/>
            <color indexed="8"/>
            <rFont val="Tahoma"/>
            <family val="2"/>
            <charset val="186"/>
          </rPr>
          <t xml:space="preserve">#03_2_I23#
</t>
        </r>
      </text>
    </comment>
    <comment ref="I24" authorId="0" shapeId="0" xr:uid="{F7D985E5-6A9A-4216-8AA5-9F62AB0B8C76}">
      <text>
        <r>
          <rPr>
            <sz val="9"/>
            <color indexed="8"/>
            <rFont val="Tahoma"/>
            <family val="2"/>
            <charset val="186"/>
          </rPr>
          <t xml:space="preserve">#03_2_I24#
</t>
        </r>
      </text>
    </comment>
    <comment ref="I25" authorId="0" shapeId="0" xr:uid="{167C8990-3B15-4C5F-B9CD-C4774EDC1F38}">
      <text>
        <r>
          <rPr>
            <sz val="9"/>
            <color indexed="8"/>
            <rFont val="Tahoma"/>
            <family val="2"/>
            <charset val="186"/>
          </rPr>
          <t>#03_2_I25#</t>
        </r>
      </text>
    </comment>
    <comment ref="I26" authorId="0" shapeId="0" xr:uid="{6086881C-DA39-4A5F-9D03-2FB5867106A3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I27" authorId="0" shapeId="0" xr:uid="{FAEA2C60-3450-4F4B-9345-86697FA48777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I41" authorId="0" shapeId="0" xr:uid="{48F0CAB2-844A-4832-B6F0-2B4B2AAA8855}">
      <text>
        <r>
          <rPr>
            <sz val="9"/>
            <color indexed="8"/>
            <rFont val="Tahoma"/>
            <family val="2"/>
            <charset val="186"/>
          </rPr>
          <t>#03_2_I32#</t>
        </r>
      </text>
    </comment>
    <comment ref="I42" authorId="0" shapeId="0" xr:uid="{5E83D4DF-D429-4D86-ACA1-5AC802F3C666}">
      <text>
        <r>
          <rPr>
            <sz val="9"/>
            <color indexed="8"/>
            <rFont val="Tahoma"/>
            <family val="2"/>
            <charset val="186"/>
          </rPr>
          <t>#03_2_I33#</t>
        </r>
      </text>
    </comment>
    <comment ref="I43" authorId="0" shapeId="0" xr:uid="{1324D998-F638-474F-B5FE-82D901249B54}">
      <text>
        <r>
          <rPr>
            <sz val="9"/>
            <color indexed="8"/>
            <rFont val="Tahoma"/>
            <family val="2"/>
            <charset val="186"/>
          </rPr>
          <t>#03_2_I34#</t>
        </r>
      </text>
    </comment>
    <comment ref="I44" authorId="0" shapeId="0" xr:uid="{BE12131C-DBCE-4F06-A5B5-74802191846C}">
      <text>
        <r>
          <rPr>
            <sz val="9"/>
            <color indexed="8"/>
            <rFont val="Tahoma"/>
            <family val="2"/>
            <charset val="186"/>
          </rPr>
          <t>#03_2_I35#</t>
        </r>
      </text>
    </comment>
    <comment ref="I45" authorId="0" shapeId="0" xr:uid="{8AA6437A-5278-4DEA-8925-DBB2505D8E77}">
      <text>
        <r>
          <rPr>
            <sz val="9"/>
            <color indexed="8"/>
            <rFont val="Tahoma"/>
            <family val="2"/>
            <charset val="186"/>
          </rPr>
          <t>#03_2_I36#</t>
        </r>
      </text>
    </comment>
    <comment ref="I46" authorId="0" shapeId="0" xr:uid="{FF1A8E66-3406-403D-A21A-4523ACCE9421}">
      <text>
        <r>
          <rPr>
            <sz val="9"/>
            <color indexed="8"/>
            <rFont val="Tahoma"/>
            <family val="2"/>
            <charset val="186"/>
          </rPr>
          <t>#03_2_I37#</t>
        </r>
      </text>
    </comment>
    <comment ref="I47" authorId="0" shapeId="0" xr:uid="{7F6402A1-5C88-411E-B6DB-47F331ABDC07}">
      <text>
        <r>
          <rPr>
            <sz val="9"/>
            <color indexed="8"/>
            <rFont val="Tahoma"/>
            <family val="2"/>
            <charset val="186"/>
          </rPr>
          <t>#03_2_I38#</t>
        </r>
      </text>
    </comment>
    <comment ref="I48" authorId="0" shapeId="0" xr:uid="{72CD2AEA-87F4-41DB-9F2F-CAEFEDDF0A72}">
      <text>
        <r>
          <rPr>
            <sz val="9"/>
            <color indexed="8"/>
            <rFont val="Tahoma"/>
            <family val="2"/>
            <charset val="186"/>
          </rPr>
          <t>#03_2_I39#</t>
        </r>
      </text>
    </comment>
    <comment ref="I49" authorId="0" shapeId="0" xr:uid="{B007B010-D2B9-4B52-99DE-CF785C6CB838}">
      <text>
        <r>
          <rPr>
            <sz val="9"/>
            <color indexed="8"/>
            <rFont val="Tahoma"/>
            <family val="2"/>
            <charset val="186"/>
          </rPr>
          <t>#03_2_I40#</t>
        </r>
      </text>
    </comment>
    <comment ref="I50" authorId="0" shapeId="0" xr:uid="{7221A936-6AC4-4DFE-9EC2-BAF6D3A6F139}">
      <text>
        <r>
          <rPr>
            <sz val="9"/>
            <color indexed="8"/>
            <rFont val="Tahoma"/>
            <family val="2"/>
            <charset val="186"/>
          </rPr>
          <t>#03_2_I41#</t>
        </r>
      </text>
    </comment>
    <comment ref="I51" authorId="0" shapeId="0" xr:uid="{C33E47CC-644F-4229-8E81-2D96DA6EF3A0}">
      <text>
        <r>
          <rPr>
            <sz val="9"/>
            <color indexed="8"/>
            <rFont val="Tahoma"/>
            <family val="2"/>
            <charset val="186"/>
          </rPr>
          <t>#03_2_I42#</t>
        </r>
      </text>
    </comment>
    <comment ref="I52" authorId="0" shapeId="0" xr:uid="{FA8D81E5-006B-460E-9B68-8527C4403F82}">
      <text>
        <r>
          <rPr>
            <sz val="9"/>
            <color indexed="8"/>
            <rFont val="Tahoma"/>
            <family val="2"/>
            <charset val="186"/>
          </rPr>
          <t>#03_2_I43#</t>
        </r>
      </text>
    </comment>
    <comment ref="I53" authorId="0" shapeId="0" xr:uid="{62A346BF-A214-43D2-B63D-CF909C75F827}">
      <text>
        <r>
          <rPr>
            <sz val="9"/>
            <color indexed="8"/>
            <rFont val="Tahoma"/>
            <family val="2"/>
            <charset val="186"/>
          </rPr>
          <t>#03_2_I44#</t>
        </r>
      </text>
    </comment>
    <comment ref="I54" authorId="0" shapeId="0" xr:uid="{757A4A02-DABA-4E71-8F13-237AA2316C89}">
      <text>
        <r>
          <rPr>
            <sz val="9"/>
            <color indexed="8"/>
            <rFont val="Tahoma"/>
            <family val="2"/>
            <charset val="186"/>
          </rPr>
          <t>#03_2_I45#</t>
        </r>
      </text>
    </comment>
    <comment ref="I58" authorId="0" shapeId="0" xr:uid="{E5549913-2208-4A1E-9930-C4D74A687C1D}">
      <text>
        <r>
          <rPr>
            <sz val="9"/>
            <color indexed="8"/>
            <rFont val="Tahoma"/>
            <family val="2"/>
            <charset val="186"/>
          </rPr>
          <t>#03_2_I53#</t>
        </r>
      </text>
    </comment>
    <comment ref="I59" authorId="0" shapeId="0" xr:uid="{1C5C237F-C382-49ED-9015-D2354840F760}">
      <text>
        <r>
          <rPr>
            <sz val="9"/>
            <color indexed="8"/>
            <rFont val="Tahoma"/>
            <family val="2"/>
            <charset val="186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3C45A865-CF79-4206-8832-82D9B1FC7D76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CD86F106-EB65-4B9A-9F99-8B27B3C402C7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F61D2AE6-2538-41F2-93B6-2FD173B7AF92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8DBFFC96-25C1-4AC8-906C-CBCDB450BE66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9D4CBB18-0EDF-4541-814E-F68F543ABEC8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6C6336C3-1BFE-47CF-BE59-41709E4CEC95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BCE2434B-18FF-4540-9ECF-44CB2C92F2AF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99085CF9-E823-45FF-ABC5-FED01654FEB6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603A664B-D262-4E6A-8364-FDB4735DB68B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F70DED02-2E54-4C6D-AB3B-C4F5EF69D5E1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F5794F34-08CB-495A-B6A5-07EC307B173E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B8A71E0E-B6D9-474F-92C3-E5BCA39EEC3A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7D06B271-C51F-4DC0-96B1-579FB300F461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9733780F-5906-41E4-865C-C97FC1E48B21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440890E5-8FC5-41E3-803B-516021B8A4F8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6799CA64-F235-422D-BE20-2AB782848DED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58F8BC12-D5EC-40AC-B6E2-65C51101820F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407E1EFA-FE82-43CC-B450-CDD6F4FC7731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BEA02BA3-E681-4141-A961-2FC9142BCA0A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36B4F575-EE96-4E89-B05A-E6A263A3CF06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96247297-45A0-4A21-865A-228068B3D5F5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140ED257-1AC7-4B83-96A9-BF668BC97027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28F4F601-FC26-4CEE-B723-7ECB4EE52E5C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FC7E4CEE-8100-4238-9860-6D2C5DB7C452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E61DCD47-D9F3-483E-8A2D-848823DE146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C6CF6BFA-765E-4858-8424-8318DC6DB716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690031E2-4758-457D-92E7-6276B206DC8F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451501CC-DE05-4719-81FA-4138A71B9FBA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E07B3A34-6FF7-4FDA-8559-9D8C32ABFF7B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57A5E16F-F4EF-40F4-8B26-55049A9047C7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F64A3A71-5BC1-4766-81C7-B03F87CCE1EB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1B66EC8C-4102-4BAF-9892-CDA759466C64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6698F9C4-BE80-479C-9905-20AEB4D1695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5BED2632-D066-4995-ABA1-A1F3B4DA07C6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39568C86-A89C-4BB5-9C30-8C879D3A2076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94354020-C0F9-4C30-AB30-52816E755FBD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57A25B8A-D9AD-495F-9108-5085CE9AA18F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6DE4E219-0506-4D74-B1CA-BC6C1640AE21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C7131E1A-0585-49FE-A384-05217E1F52F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182BFC62-ECFE-452B-9A60-589D1655F7A6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C6FE1F69-FCE7-497A-8959-74DF2B04E47B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3E770BBF-B404-43C9-98A8-99638443EF74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C9AA84C5-1F4F-4D6D-BB6A-EA37117652D8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44E63854-9C2B-4345-95D7-18FB88BD4C3B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06992D5E-ACF3-4199-96FC-C08E38E1EF3E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D5232014-307E-4FF8-BC02-065AE6B8FF1C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5F6BF57C-8544-4789-8F73-041BF6188841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7546BCDD-7664-4385-9451-A1C0DBF30694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FB7FC2C1-1C9B-46AE-A314-E58A97AFCBAD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AB0DF398-148C-48E4-B70C-A583C747D8E1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89CA33D7-F587-4199-A0B2-2CFA455BC6A5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EC1C8D70-83F9-4BB6-91DD-1D2137B84EBC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BFD65ACF-78D3-4B2A-AC86-428B61CD016F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1641F7F0-0EF2-49D3-BCEE-139CEC46E28C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5B009721-79FF-4434-B94A-A2030183E2A9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FC22E339-88E4-44BA-9114-3F893D7C572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B901A5AD-70A0-4383-B562-7125615C5371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3E5193B2-A14A-4178-9DBD-FD5FA93AB643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8EDBFF58-4974-447A-8639-A2645FBC874E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B4EAD5DD-CE05-458C-B72D-AB82689E515B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901FE249-E00A-46C2-85BB-CB887BFD95D1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56D801B1-DF9D-4111-B372-957923FFAFAE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799A7F35-9D20-4481-9250-612E0BDCCEC3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77248D50-2F7C-4F65-81B5-706034F78428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807F6634-71FE-4058-95F7-88E7AF79B3E8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4CE3C040-369A-41C2-9435-63A016FA0804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B92EC582-61AC-47D3-BE4D-E2BCC5F6436D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92C77524-93E8-4D54-BB2F-27BBC4844FDB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003A1374-8E5D-446C-94BE-8F73084AD19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D3BEF374-A0DF-4A11-9DA1-6357778EC18E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4840B9BC-7284-4C83-B728-188E66310C37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EAE591CB-2D4F-42B3-AE1D-D50E47ED136C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979FC1D0-8153-4378-89E4-93F904993D9E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72D97A92-2690-42DC-B886-9A77FC9094D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A7A545D3-BF9D-4AF4-9DDA-710C257C66FF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6FEDEEEF-B4B9-459B-9061-77A63F1FF995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6DF21275-E248-42CD-9C13-BCE4145841AB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8F6D1BB8-83AC-4511-A3E5-3002BF417824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367E7600-AB63-4EA2-80AF-E5205C30C34D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92062157-71DF-4326-99E8-7CCE5A0C1139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  <comment ref="D26" authorId="0" shapeId="0" xr:uid="{159926FA-EF0B-4ADE-B9B9-9383A7B05CB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6" authorId="0" shapeId="0" xr:uid="{C8F706ED-8A4C-4DF6-8B21-5040E74AD466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6" authorId="0" shapeId="0" xr:uid="{F48D183E-1F17-4039-B928-81B5DCA0BB91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6" authorId="0" shapeId="0" xr:uid="{D17A3AEE-7D26-44AB-9672-136020EF48BC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6" authorId="0" shapeId="0" xr:uid="{F0673867-75A4-4634-9E69-042DA7640A03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6" authorId="0" shapeId="0" xr:uid="{5DB950F6-A999-4EA0-9BC3-5A7B6FC938BA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6" authorId="0" shapeId="0" xr:uid="{2BD8C7A4-8AD5-4472-ABAC-2374FA363FCD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6" authorId="0" shapeId="0" xr:uid="{8474D845-5C4C-4C45-AF00-FFB35629CB6E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6" authorId="0" shapeId="0" xr:uid="{A9FE9741-5606-4E9F-B951-6FBDDF2F6216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6" authorId="0" shapeId="0" xr:uid="{2833187F-A87D-4ECC-892D-1BD71714E784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7" authorId="0" shapeId="0" xr:uid="{8227DD6A-E9A4-4DC0-8351-EEB51EDDC187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7" authorId="0" shapeId="0" xr:uid="{FFC0B01B-C215-4000-BF04-08E933F1177A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7" authorId="0" shapeId="0" xr:uid="{619B9BDD-7734-4970-B693-EF068F1B81B8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7" authorId="0" shapeId="0" xr:uid="{8FF98BB4-6F1E-4633-82EF-B706A1CAB47F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7" authorId="0" shapeId="0" xr:uid="{C0EC4CA9-438F-4D3C-95BC-899629EE8C03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7" authorId="0" shapeId="0" xr:uid="{0DDE2B43-41AB-4A15-8C37-6EDF459163E4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7" authorId="0" shapeId="0" xr:uid="{8EDAC326-B9CD-4965-AD06-19133CEE6733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7" authorId="0" shapeId="0" xr:uid="{AD86E642-1AC2-4F99-9D14-710FA81C1042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7" authorId="0" shapeId="0" xr:uid="{E224EDD3-13E9-4EE8-BB1F-DD6487A70E5D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7" authorId="0" shapeId="0" xr:uid="{ED518543-058D-453B-A909-C54646A0509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<sst xmlns="http://schemas.openxmlformats.org/spreadsheetml/2006/main" count="525" uniqueCount="292">
  <si>
    <t/>
  </si>
  <si>
    <t>2-ojo viešojo sektoriaus apskaitos ir finansinės atskaitomybės standarto „Finansinės būklės ataskaita“</t>
  </si>
  <si>
    <t>1 priedas</t>
  </si>
  <si>
    <t>(Finansinės būklės ataskaitos forma)</t>
  </si>
  <si>
    <t>Gargždų lopšelis - darželis "Saulutė"</t>
  </si>
  <si>
    <r>
      <t>(viešojo sektoriaus subjektų grupės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pavadinimas)</t>
    </r>
  </si>
  <si>
    <t>Įm.k.191789357 Vingio 4, Gargždai</t>
  </si>
  <si>
    <t>(viešojo sektoriaus subjekto, parengusio finansinės būklės ataskaitą, juridinio asmens kodas, adresas)</t>
  </si>
  <si>
    <t>FINANSINĖS BŪKLĖS ATASKAITA</t>
  </si>
  <si>
    <t>PAGAL  2026-03-31 D. DUOMENIS</t>
  </si>
  <si>
    <t>(data)</t>
  </si>
  <si>
    <t>Pateikimo valiuta ir tikslumas: 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</si>
  <si>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</si>
  <si>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</si>
  <si>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</si>
  <si>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</si>
  <si>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</si>
  <si>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1.</t>
  </si>
  <si>
    <t>ILGALAIKIS TURTAS</t>
  </si>
  <si>
    <t>1.1.</t>
  </si>
  <si>
    <t>Nematerialusis turtas</t>
  </si>
  <si>
    <t>1.1.1.</t>
  </si>
  <si>
    <t>Plėtros darbai</t>
  </si>
  <si>
    <t>0</t>
  </si>
  <si>
    <t>1.1.2.</t>
  </si>
  <si>
    <t>Programinė įranga ir jos licencijos</t>
  </si>
  <si>
    <t>1.1.3.</t>
  </si>
  <si>
    <t>Nebaigti projektai ir išanksto sumokėtos sumos</t>
  </si>
  <si>
    <t>1.1.4.</t>
  </si>
  <si>
    <t>Kitas nematerialusis turtas</t>
  </si>
  <si>
    <t>1.2.</t>
  </si>
  <si>
    <t>Ilgalaikis materialusis turtas</t>
  </si>
  <si>
    <t>1.2.1.</t>
  </si>
  <si>
    <t>Žemė</t>
  </si>
  <si>
    <t>1.2.2.</t>
  </si>
  <si>
    <t>Pastatai</t>
  </si>
  <si>
    <t>1.2.3.</t>
  </si>
  <si>
    <t>Infrastruktūros statiniai</t>
  </si>
  <si>
    <t>1.2.4.</t>
  </si>
  <si>
    <t>Kiti statiniai</t>
  </si>
  <si>
    <t>1.2.5.</t>
  </si>
  <si>
    <t>Mašinos ir įrenginiai</t>
  </si>
  <si>
    <t>1.2.6.</t>
  </si>
  <si>
    <t>Transporto priemonės</t>
  </si>
  <si>
    <t>1.2.7.</t>
  </si>
  <si>
    <t>Baldai, biuro įranga ir kitas ilgalaikis materialusis turtas</t>
  </si>
  <si>
    <t>1.2.8.</t>
  </si>
  <si>
    <t>Kultūros ir kitos vertybės</t>
  </si>
  <si>
    <t>1.2.9.</t>
  </si>
  <si>
    <t>Nebaigta statyba ir išanksto sumokėtos sumos</t>
  </si>
  <si>
    <t>1.3.</t>
  </si>
  <si>
    <t>Ilgalaikis finansinis turtas</t>
  </si>
  <si>
    <t>1.4.</t>
  </si>
  <si>
    <t>Mineraliniai ištekliai</t>
  </si>
  <si>
    <t>1.5.</t>
  </si>
  <si>
    <t>Kitas ilgalaikis turtas</t>
  </si>
  <si>
    <t>2.</t>
  </si>
  <si>
    <t>BIOLOGINIS TURTAS</t>
  </si>
  <si>
    <t>3.</t>
  </si>
  <si>
    <t>TRUMPALAIKIS TURTAS</t>
  </si>
  <si>
    <t>3.1.</t>
  </si>
  <si>
    <t>Atsargos</t>
  </si>
  <si>
    <t>3.2.</t>
  </si>
  <si>
    <t>Iš anksto sumokėtos sumos</t>
  </si>
  <si>
    <t>3.3.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</si>
  <si>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</si>
  <si>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3.3.1.</t>
  </si>
  <si>
    <t>Suteiktos paskolos</t>
  </si>
  <si>
    <t>3.3.2.</t>
  </si>
  <si>
    <t>Gautinos finansavimo sumos</t>
  </si>
  <si>
    <t>3.3.3.</t>
  </si>
  <si>
    <t>Gautinos sumos iš biudžeto už pervestas pajamų įmokas</t>
  </si>
  <si>
    <t>3.3.4.</t>
  </si>
  <si>
    <t>Gautinos sumos už turto naudojimą, parduotas prekes, turtą, paslaugas</t>
  </si>
  <si>
    <t>3.3.5.</t>
  </si>
  <si>
    <t>Kitos gautinos sumos</t>
  </si>
  <si>
    <t>3.4.</t>
  </si>
  <si>
    <t>Trumpalaikės investicijos</t>
  </si>
  <si>
    <t>3.5.</t>
  </si>
  <si>
    <t>Pinigai ir pinigų ekvivalentai</t>
  </si>
  <si>
    <t>4.</t>
  </si>
  <si>
    <t>IŠ VISO TURTO:</t>
  </si>
  <si>
    <t>5.</t>
  </si>
  <si>
    <t>FINANSAVIMO SUMOS</t>
  </si>
  <si>
    <t>5.1.</t>
  </si>
  <si>
    <t xml:space="preserve">Iš valstybės biudžeto </t>
  </si>
  <si>
    <t>5.2.</t>
  </si>
  <si>
    <t>Iš savivaldybės biudžeto</t>
  </si>
  <si>
    <t>5.3.</t>
  </si>
  <si>
    <t>Iš Europos Sąjungos, užsienio valstybių ir tarptautinių organizacijų</t>
  </si>
  <si>
    <t>5.4.</t>
  </si>
  <si>
    <t>Iš viešojo sektoriaus subjektų pajamų</t>
  </si>
  <si>
    <t>5.5.</t>
  </si>
  <si>
    <t>Iš fizinių ir privačių juridinių asmenų</t>
  </si>
  <si>
    <t>6.</t>
  </si>
  <si>
    <t>ĮSIPAREIGOJIMAI</t>
  </si>
  <si>
    <t>6.1.</t>
  </si>
  <si>
    <t>Atidėjiniai</t>
  </si>
  <si>
    <t>6.2.</t>
  </si>
  <si>
    <t>Ilgalaikiai įsipareigojimai</t>
  </si>
  <si>
    <t>6.2.1.</t>
  </si>
  <si>
    <t>Ilgalaikiai skoliniai įsipareigojimai</t>
  </si>
  <si>
    <t>6.2.2.</t>
  </si>
  <si>
    <t>Kiti ilgalaikiai įsipareigojimai</t>
  </si>
  <si>
    <t>6.3.</t>
  </si>
  <si>
    <t>Trumpalaikiai įsipareigojimai</t>
  </si>
  <si>
    <t>6.3.1.</t>
  </si>
  <si>
    <t>Trumpalaikiai skoliniai įsipareigojimai</t>
  </si>
  <si>
    <t>6.3.2.</t>
  </si>
  <si>
    <t>Mokėtinos socialinės išmokos, stipendijos, prizai ir premijos</t>
  </si>
  <si>
    <t>6.3.3.</t>
  </si>
  <si>
    <t>Tiekėjams mokėtinos sumos</t>
  </si>
  <si>
    <t>6.3.4.</t>
  </si>
  <si>
    <t>Su darbo santykiais susiję įsipareigojimai</t>
  </si>
  <si>
    <t>6.3.6.</t>
  </si>
  <si>
    <t>Kiti trumpalaikiai įsipareigojimai</t>
  </si>
  <si>
    <t>6.3.6.1.</t>
  </si>
  <si>
    <t>Mokėtinos sumos tarptautinėms institucijoms, į biudžetus ir fondus</t>
  </si>
  <si>
    <t>6.3.6.2.</t>
  </si>
  <si>
    <t>Kiti įsipareigojimai</t>
  </si>
  <si>
    <t>7.</t>
  </si>
  <si>
    <t>GRYNASIS TURTAS</t>
  </si>
  <si>
    <t>7.1.</t>
  </si>
  <si>
    <t>Dalininkų kapitalas</t>
  </si>
  <si>
    <t>7.2.</t>
  </si>
  <si>
    <t>Rezervai</t>
  </si>
  <si>
    <t>7.2.1.</t>
  </si>
  <si>
    <t>Tikrosios vertės rezervas</t>
  </si>
  <si>
    <t>7.2.2.</t>
  </si>
  <si>
    <t>Mineralinių išteklių rezervas</t>
  </si>
  <si>
    <t>7.2.3.</t>
  </si>
  <si>
    <t>Medynų rezervas</t>
  </si>
  <si>
    <t>7.2.4.</t>
  </si>
  <si>
    <t>Kiti rezervai</t>
  </si>
  <si>
    <t>7.3.</t>
  </si>
  <si>
    <t>Sukauptas perviršis ar deficitas</t>
  </si>
  <si>
    <t>7.3.1.</t>
  </si>
  <si>
    <t>Viešojo sektoriaus subjektų sukauptas perviršis ar deficitas be nuosavybės metodo įtakos</t>
  </si>
  <si>
    <t>7.3.2.</t>
  </si>
  <si>
    <t>Nuosavybės metodo įtaka</t>
  </si>
  <si>
    <t>8.</t>
  </si>
  <si>
    <t>IŠ VISO FINANSAVIMO SUMŲ, ĮSIPAREIGOJIMŲ, GRYNOJO TURTO IR MAŽUMOS DALIES:</t>
  </si>
  <si>
    <r>
      <t>Pastaba.</t>
    </r>
    <r>
      <rPr>
        <sz val="10"/>
        <rFont val="Times New Roman"/>
        <family val="1"/>
        <charset val="186"/>
      </rPr>
      <t xml:space="preserve"> Forma pildoma rengiant viešojo sektoriaus subjektų, išskyrus išteklių fondus, mokesčių fondus ir fondų fondus, finansinės būklės ataskaitą. </t>
    </r>
  </si>
  <si>
    <t>(pareigų pavadinimas)</t>
  </si>
  <si>
    <t>(parašas)</t>
  </si>
  <si>
    <t>(vardas ir pavardė)</t>
  </si>
  <si>
    <t>Viktorija Kaprizkina</t>
  </si>
  <si>
    <t xml:space="preserve">(pareigų pavadinimas)                   </t>
  </si>
  <si>
    <t xml:space="preserve">3-iojo viešojo sektoriaus apskaitos ir finansinės atskaitomybės standarto „Veiklos rezultatų ataskaita“ </t>
  </si>
  <si>
    <t>(Veiklos rezultatų ataskaitos forma)</t>
  </si>
  <si>
    <t>(viešojo sektoriaus subjekto pavadinimas)</t>
  </si>
  <si>
    <t>(viešojo sektoriaus subjekto, parengusio veiklos rezultatų ataskaitą, juridinio asmens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</si>
  <si>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</si>
  <si>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</si>
  <si>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</si>
  <si>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</si>
  <si>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</si>
  <si>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PAJAMOS</t>
  </si>
  <si>
    <t>FINANSAVIMO PAJAMOS</t>
  </si>
  <si>
    <t xml:space="preserve">    Iš valstybės biudžeto </t>
  </si>
  <si>
    <t xml:space="preserve">Iš savivaldybių biudžetų </t>
  </si>
  <si>
    <t xml:space="preserve">    Iš savivaldybių biudžeto</t>
  </si>
  <si>
    <t>Iš ES, užsienio valstybių ir tarptautinių organizacijų lėšų</t>
  </si>
  <si>
    <t xml:space="preserve">    Iš Europos Sąjungos, užsienio valstybių ir tarptautinių organizacijų lėšų</t>
  </si>
  <si>
    <t>Iš kitų finansavimo šaltinių</t>
  </si>
  <si>
    <t xml:space="preserve">    Iš viešojo sektoriaus subjektų pajamų</t>
  </si>
  <si>
    <t>1.1.5.</t>
  </si>
  <si>
    <t xml:space="preserve">    Iš fizinių ir privačių juridinių asmenų</t>
  </si>
  <si>
    <t>MOKESČIŲ IR SOCIALINIŲ ĮMOKŲ PAJAMOS</t>
  </si>
  <si>
    <t>KITOS PAJAMOS</t>
  </si>
  <si>
    <t xml:space="preserve">    Rinkliavų ir žyminio mokesčio pajamos</t>
  </si>
  <si>
    <t>1.2.1.1.</t>
  </si>
  <si>
    <t xml:space="preserve">    Rinkliavų pajamos</t>
  </si>
  <si>
    <t>1.2.1.2.</t>
  </si>
  <si>
    <t xml:space="preserve">    Įskaitytas žyminis mokestis</t>
  </si>
  <si>
    <t>1.2.1.3.</t>
  </si>
  <si>
    <t xml:space="preserve">    Grąžintinas žyminis mokestis </t>
  </si>
  <si>
    <t>Prekių pardavimo ir paslaugų pajamos</t>
  </si>
  <si>
    <t>1.2.2.1.</t>
  </si>
  <si>
    <t xml:space="preserve">    Prekių pardavimo ir paslaugų, apmokamų viešojo sektoriaus subjektų lėšomis, pajamos</t>
  </si>
  <si>
    <t>1.2.2.2.</t>
  </si>
  <si>
    <t xml:space="preserve">    Kitų prekių pardavimo ir paslaugų pajamos</t>
  </si>
  <si>
    <t xml:space="preserve">    Baudų, konfiskuoto turto ir netesybų pajamos</t>
  </si>
  <si>
    <t xml:space="preserve">    Finansinės ir investicinės veiklos pajamos</t>
  </si>
  <si>
    <t xml:space="preserve">    Kitos </t>
  </si>
  <si>
    <t xml:space="preserve">    Negrąžintinai pervestinos į biudžetus, išteklių fondus pajamos</t>
  </si>
  <si>
    <t>PAGRINDINĖS VEIKLOS SĄNAUDOS</t>
  </si>
  <si>
    <t>SĄNAUDOS</t>
  </si>
  <si>
    <t xml:space="preserve">2.1. </t>
  </si>
  <si>
    <t xml:space="preserve">Darbo užmokesčio ir socialinio draudimo </t>
  </si>
  <si>
    <t>SU DARBO SANTYKIAIS SUSIJUSIŲ IŠMOKŲ SĄNAUDOS</t>
  </si>
  <si>
    <t>2.1.1.</t>
  </si>
  <si>
    <t>Nusidėvėjimo ir amortizacijos</t>
  </si>
  <si>
    <t xml:space="preserve">    Darbo užmokesčio ir socialinio draudimo sąnaudos</t>
  </si>
  <si>
    <t>2.1.2.</t>
  </si>
  <si>
    <t>KOMUNALINIŲ PASLAUGŲ IR ryšių</t>
  </si>
  <si>
    <t xml:space="preserve">    Socialinių ir kitų išmokų darbuotojams sąnaudos</t>
  </si>
  <si>
    <t>2.2.</t>
  </si>
  <si>
    <t xml:space="preserve">Komandiruočių </t>
  </si>
  <si>
    <t>PREKIŲ IR PASLAUGŲ SĄNAUDOS</t>
  </si>
  <si>
    <t>2.2.1.</t>
  </si>
  <si>
    <t xml:space="preserve">Transporto </t>
  </si>
  <si>
    <t xml:space="preserve">    Prekių ir paslaugų sąnaudos veiklai</t>
  </si>
  <si>
    <t>2.2.2.</t>
  </si>
  <si>
    <t xml:space="preserve">Kvalifikacijos kėlimo </t>
  </si>
  <si>
    <t xml:space="preserve">    Prekių ir paslaugų sąnaudos viešajam ūkiui</t>
  </si>
  <si>
    <t>2.2.3.</t>
  </si>
  <si>
    <t>PAPRASTOJO Remonto IR EKSPLOATAVIMO</t>
  </si>
  <si>
    <t xml:space="preserve">    Prekių pardavimo sąnaudos</t>
  </si>
  <si>
    <t>2.3.</t>
  </si>
  <si>
    <t>NUVERTĖJIMO IR NURAŠYTŲ SUMŲ</t>
  </si>
  <si>
    <t>NUSIDĖVĖJIMO IR AMORTIZACIJOS SĄNAUDOS</t>
  </si>
  <si>
    <t>2.4.</t>
  </si>
  <si>
    <t>SUNAUDOTŲ IR PARDUOTŲ ATSARGŲ SAVIKAINA</t>
  </si>
  <si>
    <t>NUVERTĖJIMO IR NURAŠYTŲ SUMŲ SĄNAUDOS</t>
  </si>
  <si>
    <t>2.5.</t>
  </si>
  <si>
    <t>socialinių išmokų</t>
  </si>
  <si>
    <t>SOCIALINIŲ IŠMOKŲ, STIPENDIJŲ, PRIZŲ IR PREMIJŲ SĄNAUDOS</t>
  </si>
  <si>
    <t>2.6.</t>
  </si>
  <si>
    <t>nuomos</t>
  </si>
  <si>
    <t>FINANSAVIMO SĄNAUDOS</t>
  </si>
  <si>
    <t>2.7.</t>
  </si>
  <si>
    <t>finansavimo</t>
  </si>
  <si>
    <t>FINANSINĖS IR INVESTICINĖS VEIKLOS SĄNAUDOS</t>
  </si>
  <si>
    <t>2.8.</t>
  </si>
  <si>
    <t>kitų paslaugų</t>
  </si>
  <si>
    <t>MOKESČIAI EUROPOS SĄJUNGAI IR KITOMS TARPTAUTINĖMS ORGANIZACIJOMS</t>
  </si>
  <si>
    <t>2.9.</t>
  </si>
  <si>
    <t xml:space="preserve">Kitos </t>
  </si>
  <si>
    <t>KITOS SĄNAUDOS</t>
  </si>
  <si>
    <t>2.10.</t>
  </si>
  <si>
    <t>KAPITALIZUOTOS TURTO KŪRIMO (GAMYBOS) IŠLAIDOS</t>
  </si>
  <si>
    <t>PAGRINDINĖS VEIKLOS PERVIRŠIS AR DEFICITAS</t>
  </si>
  <si>
    <t>PERVIRŠIS AR DEFICITAS IŠ VYKDOMOS VEIKLOS</t>
  </si>
  <si>
    <t xml:space="preserve">4. </t>
  </si>
  <si>
    <t>KITOS VEIKLOS REZULTATAS</t>
  </si>
  <si>
    <t>APSKAITOS POLITIKOS KEITIMO IR ESMINIŲ APSKAITOS KLAIDŲ TAISYMO ĮTAKA</t>
  </si>
  <si>
    <t>PELNO MOKESTIS</t>
  </si>
  <si>
    <t>NUOSAVYBĖS METODO ĮTAKA</t>
  </si>
  <si>
    <t>GRYNASIS PERVIRŠIS AR DEFICITAS</t>
  </si>
  <si>
    <r>
      <t>Pastaba</t>
    </r>
    <r>
      <rPr>
        <sz val="9"/>
        <rFont val="Times New Roman"/>
        <family val="1"/>
        <charset val="186"/>
      </rPr>
      <t>. Forma pildoma rengiant viešojo sektoriaus subjektų, išskyrus išteklių fondus, mokesčių fondus ir fondų fondus, veiklos rezultatų ataskaitą.</t>
    </r>
  </si>
  <si>
    <t xml:space="preserve">(pareigų pavadinimas)                           </t>
  </si>
  <si>
    <t xml:space="preserve">(pareigų pavadinimas)                                                                                      </t>
  </si>
  <si>
    <t xml:space="preserve">  (parašas)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</si>
  <si>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</si>
  <si>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</si>
  <si>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</si>
  <si>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</si>
  <si>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</si>
  <si>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</si>
  <si>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</si>
  <si>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</si>
  <si>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</si>
  <si>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</si>
  <si>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</si>
  <si>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</si>
  <si>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</si>
  <si>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nepiniginiam turtui įsigyti</t>
  </si>
  <si>
    <t>kitoms išlaidoms kompensuoti</t>
  </si>
  <si>
    <t>2.1.</t>
  </si>
  <si>
    <t>4.1.</t>
  </si>
  <si>
    <t>4.2.</t>
  </si>
  <si>
    <t>Iš viso finansavimo sumų</t>
  </si>
  <si>
    <t xml:space="preserve">                              1 priedas</t>
  </si>
  <si>
    <t>20-ojo viešojo sektoriaus apskaitos ir finansinės
atskaitomybės standarto  „Finansavimo sumos“</t>
  </si>
  <si>
    <t>2 priedas</t>
  </si>
  <si>
    <t>(Informacijos apie finansavimo sumas pagal šaltinį, tikslinę paskirtį ir jų pokyčius forma)</t>
  </si>
  <si>
    <t>INFORMACIJA APIE FINANSAVIMO SUMAS PAGAL ŠALTINĮ, TIKSLINĘ PASKIRTĮ IR JŲ POKYČIUS</t>
  </si>
  <si>
    <t>Finansavimo sumų pergrupavimas</t>
  </si>
  <si>
    <t>Iš valstybės biudžeto:</t>
  </si>
  <si>
    <t>Iš savivaldybės biudžeto:</t>
  </si>
  <si>
    <t>Iš Europos Sąjungos, užsienio valstybių ir tarptautinių organizacijų:</t>
  </si>
  <si>
    <t>Iš viešojo sektoriaus subjektų pajamų:</t>
  </si>
  <si>
    <t>Iš fizinių ir privačių juridinių asmenų:</t>
  </si>
  <si>
    <r>
      <t>Pastabos:</t>
    </r>
    <r>
      <rPr>
        <sz val="11"/>
        <rFont val="Times New Roman"/>
        <family val="1"/>
        <charset val="186"/>
      </rPr>
      <t xml:space="preserve">
1. Lentelės 5 skiltyje „Finansavimo sumų pergrupavimas“ rodomas finansavimo sumų pergrupavimas, praėjusio ataskaitinio laikotarpio klaidų taisymas, valiutos kurso įtaka pinigų likučiams, susijusiems su finansavimo sumomis, finansavimo sumų dalis, pagal 26-ojo viešojo sektoriaus apskaitos ir finansinės atskaitomybės standarto „Fondų apskaita ir finansinių ataskaitų rinkinys“, patvirtinto Lietuvos Respublikos finansų ministro 2007 m. gruodžio 7 d. įsakymu Nr. 1K-357 „Dėl 26-ojo viešojo sektoriaus apskaitos ir finansinės atskaitomybės standarto patvirtinimo“, 24 punktą pripažinta valstybės iždo finansavimo pajamomis.
2. Lentelės 1 punkte „Iš valstybės biudžeto“ rodomos finansavimo sumos iš valstybės biudžeto, išskyrus valstybės biudžeto asignavimų dalį, gautą iš Europos Sąjungos, užsienio valstybių ir tarptautinių organizacijų.
3. Lentelės 2 punkte „Iš savivaldybės biudžeto“ rodomos finansavimo sumos, iš savivaldybės biudžeto, išskyrus savivaldybės biudžeto asignavimų dalį, gautą iš Europos Sąjungos, užsienio valstybių ir tarptautinių organizacijų.
4. Lentelės 3 punkte „Iš Europos Sąjungos, užsienio valstybių ir tarptautinių organizacijų“ rodomos sumos iš šių šaltinių, neįskaitant finansavimo sumų iš valstybės ar savivaldybės biudžetų Europos Sąjungos projektams finansuoti.</t>
    </r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</si>
  <si>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</si>
  <si>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</si>
  <si>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</si>
  <si>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</si>
  <si>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</si>
  <si>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</si>
  <si>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</si>
  <si>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</si>
  <si>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</si>
  <si>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</si>
  <si>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</si>
  <si>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P03</t>
  </si>
  <si>
    <t>Biudžetinių įstaigų centralizuotos apskaitos skyriaus vedėja</t>
  </si>
  <si>
    <t>Gatgždų lopšelis-darželis "Saulutė"</t>
  </si>
  <si>
    <t>Direktoriaus pavaduotoja ugdymui</t>
  </si>
  <si>
    <t>Sandra Petrusevičienė</t>
  </si>
  <si>
    <t>2026-04-28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</si>
</sst>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Arial"/>
      <family val="2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ahoma"/>
      <family val="2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  <charset val="186"/>
    </font>
    <font>
      <u/>
      <sz val="11"/>
      <name val="TimesNewRoman,Bold"/>
      <charset val="186"/>
    </font>
    <font>
      <i/>
      <sz val="11"/>
      <name val="TimesNewRoman,Bold"/>
    </font>
    <font>
      <sz val="12"/>
      <color indexed="8"/>
      <name val="TimesNewRomanPSMT"/>
    </font>
    <font>
      <b/>
      <sz val="12"/>
      <name val="Arial"/>
      <family val="2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9"/>
      <color indexed="8"/>
      <name val="Tahoma"/>
      <family val="2"/>
      <charset val="18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2">
    <xf numFmtId="0" fontId="0" fillId="0" borderId="0" xfId="0"/>
    <xf numFmtId="0" fontId="18" fillId="33" borderId="0" xfId="0" applyFont="1" applyFill="1" applyAlignment="1">
      <alignment vertical="center"/>
    </xf>
    <xf numFmtId="0" fontId="20" fillId="0" borderId="0" xfId="0" applyFont="1"/>
    <xf numFmtId="0" fontId="24" fillId="33" borderId="0" xfId="0" applyFont="1" applyFill="1" applyAlignment="1">
      <alignment horizontal="center" vertical="center" wrapText="1"/>
    </xf>
    <xf numFmtId="0" fontId="24" fillId="3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2" fillId="0" borderId="0" xfId="0" applyFont="1"/>
    <xf numFmtId="0" fontId="18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vertical="center"/>
    </xf>
    <xf numFmtId="4" fontId="42" fillId="0" borderId="0" xfId="0" applyNumberFormat="1" applyFont="1" applyAlignment="1">
      <alignment vertical="center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49" fontId="19" fillId="33" borderId="13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left" vertical="center"/>
    </xf>
    <xf numFmtId="0" fontId="19" fillId="34" borderId="13" xfId="0" applyFont="1" applyFill="1" applyBorder="1" applyAlignment="1">
      <alignment horizontal="left" vertical="center"/>
    </xf>
    <xf numFmtId="0" fontId="19" fillId="34" borderId="13" xfId="0" applyFont="1" applyFill="1" applyBorder="1" applyAlignment="1">
      <alignment horizontal="left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27" fillId="33" borderId="17" xfId="0" applyFont="1" applyFill="1" applyBorder="1" applyAlignment="1">
      <alignment horizontal="left" vertical="center"/>
    </xf>
    <xf numFmtId="0" fontId="27" fillId="33" borderId="17" xfId="0" applyFont="1" applyFill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4" xfId="0" applyNumberFormat="1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/>
    </xf>
    <xf numFmtId="0" fontId="18" fillId="33" borderId="20" xfId="0" applyFont="1" applyFill="1" applyBorder="1" applyAlignment="1">
      <alignment horizontal="left" vertical="center"/>
    </xf>
    <xf numFmtId="0" fontId="18" fillId="33" borderId="20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left" vertical="center" wrapText="1"/>
    </xf>
    <xf numFmtId="16" fontId="19" fillId="34" borderId="12" xfId="0" applyNumberFormat="1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16" fontId="18" fillId="0" borderId="12" xfId="0" applyNumberFormat="1" applyFont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 wrapText="1"/>
    </xf>
    <xf numFmtId="0" fontId="19" fillId="35" borderId="19" xfId="0" applyFont="1" applyFill="1" applyBorder="1" applyAlignment="1">
      <alignment horizontal="left" vertical="center"/>
    </xf>
    <xf numFmtId="0" fontId="18" fillId="35" borderId="20" xfId="0" applyFont="1" applyFill="1" applyBorder="1" applyAlignment="1">
      <alignment horizontal="left" vertical="center"/>
    </xf>
    <xf numFmtId="0" fontId="18" fillId="35" borderId="20" xfId="0" applyFont="1" applyFill="1" applyBorder="1" applyAlignment="1">
      <alignment horizontal="left" vertical="center" wrapText="1"/>
    </xf>
    <xf numFmtId="0" fontId="18" fillId="35" borderId="12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left" vertical="center" wrapText="1"/>
    </xf>
    <xf numFmtId="0" fontId="18" fillId="33" borderId="17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left" vertical="center" wrapText="1"/>
    </xf>
    <xf numFmtId="0" fontId="27" fillId="33" borderId="13" xfId="0" applyFont="1" applyFill="1" applyBorder="1" applyAlignment="1">
      <alignment horizontal="left" vertical="center"/>
    </xf>
    <xf numFmtId="0" fontId="27" fillId="33" borderId="14" xfId="0" applyFont="1" applyFill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left" vertical="center"/>
    </xf>
    <xf numFmtId="16" fontId="18" fillId="33" borderId="13" xfId="0" applyNumberFormat="1" applyFont="1" applyFill="1" applyBorder="1" applyAlignment="1">
      <alignment horizontal="center" vertical="center" wrapText="1"/>
    </xf>
    <xf numFmtId="0" fontId="18" fillId="0" borderId="15" xfId="0" applyFont="1" applyBorder="1"/>
    <xf numFmtId="16" fontId="18" fillId="33" borderId="15" xfId="0" applyNumberFormat="1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left" vertical="center"/>
    </xf>
    <xf numFmtId="0" fontId="19" fillId="34" borderId="21" xfId="0" applyFont="1" applyFill="1" applyBorder="1" applyAlignment="1">
      <alignment horizontal="left" vertical="center"/>
    </xf>
    <xf numFmtId="0" fontId="19" fillId="34" borderId="21" xfId="0" applyFont="1" applyFill="1" applyBorder="1" applyAlignment="1">
      <alignment horizontal="left" vertical="center" wrapText="1"/>
    </xf>
    <xf numFmtId="16" fontId="18" fillId="34" borderId="16" xfId="0" applyNumberFormat="1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vertical="center" wrapText="1"/>
    </xf>
    <xf numFmtId="0" fontId="18" fillId="33" borderId="14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2" fontId="19" fillId="34" borderId="22" xfId="0" applyNumberFormat="1" applyFont="1" applyFill="1" applyBorder="1" applyAlignment="1">
      <alignment horizontal="right" vertical="center"/>
    </xf>
    <xf numFmtId="2" fontId="18" fillId="33" borderId="23" xfId="0" applyNumberFormat="1" applyFont="1" applyFill="1" applyBorder="1" applyAlignment="1">
      <alignment horizontal="right" vertical="center"/>
    </xf>
    <xf numFmtId="2" fontId="19" fillId="34" borderId="23" xfId="0" applyNumberFormat="1" applyFont="1" applyFill="1" applyBorder="1" applyAlignment="1">
      <alignment horizontal="right" vertical="center"/>
    </xf>
    <xf numFmtId="2" fontId="19" fillId="35" borderId="23" xfId="0" applyNumberFormat="1" applyFont="1" applyFill="1" applyBorder="1" applyAlignment="1">
      <alignment horizontal="right" vertical="center"/>
    </xf>
    <xf numFmtId="2" fontId="18" fillId="33" borderId="22" xfId="0" applyNumberFormat="1" applyFont="1" applyFill="1" applyBorder="1" applyAlignment="1">
      <alignment horizontal="right" vertical="center"/>
    </xf>
    <xf numFmtId="2" fontId="18" fillId="33" borderId="24" xfId="0" applyNumberFormat="1" applyFont="1" applyFill="1" applyBorder="1" applyAlignment="1">
      <alignment horizontal="right" vertical="center"/>
    </xf>
    <xf numFmtId="2" fontId="18" fillId="33" borderId="25" xfId="0" applyNumberFormat="1" applyFont="1" applyFill="1" applyBorder="1" applyAlignment="1">
      <alignment horizontal="right" vertical="center"/>
    </xf>
    <xf numFmtId="2" fontId="19" fillId="35" borderId="22" xfId="0" applyNumberFormat="1" applyFont="1" applyFill="1" applyBorder="1" applyAlignment="1">
      <alignment horizontal="right" vertical="center"/>
    </xf>
    <xf numFmtId="0" fontId="18" fillId="33" borderId="27" xfId="0" applyFont="1" applyFill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2" fontId="18" fillId="33" borderId="0" xfId="0" applyNumberFormat="1" applyFont="1" applyFill="1" applyAlignment="1">
      <alignment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0" fontId="40" fillId="34" borderId="22" xfId="0" applyFont="1" applyFill="1" applyBorder="1" applyAlignment="1">
      <alignment horizontal="center" vertical="center" wrapText="1"/>
    </xf>
    <xf numFmtId="0" fontId="40" fillId="34" borderId="22" xfId="0" applyFont="1" applyFill="1" applyBorder="1" applyAlignment="1">
      <alignment horizontal="left" vertical="center" wrapText="1"/>
    </xf>
    <xf numFmtId="4" fontId="21" fillId="34" borderId="22" xfId="0" applyNumberFormat="1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4" fontId="22" fillId="0" borderId="22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1" fillId="34" borderId="37" xfId="0" applyFont="1" applyFill="1" applyBorder="1" applyAlignment="1">
      <alignment horizontal="center" vertical="center" wrapText="1"/>
    </xf>
    <xf numFmtId="0" fontId="21" fillId="34" borderId="37" xfId="0" applyFont="1" applyFill="1" applyBorder="1" applyAlignment="1">
      <alignment vertical="center"/>
    </xf>
    <xf numFmtId="0" fontId="21" fillId="34" borderId="37" xfId="0" applyFont="1" applyFill="1" applyBorder="1" applyAlignment="1">
      <alignment horizontal="center" vertical="center"/>
    </xf>
    <xf numFmtId="2" fontId="21" fillId="34" borderId="37" xfId="0" applyNumberFormat="1" applyFont="1" applyFill="1" applyBorder="1" applyAlignment="1">
      <alignment horizontal="right" vertical="center"/>
    </xf>
    <xf numFmtId="0" fontId="22" fillId="0" borderId="37" xfId="0" applyFont="1" applyBorder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2" fontId="22" fillId="0" borderId="37" xfId="0" applyNumberFormat="1" applyFont="1" applyBorder="1" applyAlignment="1">
      <alignment horizontal="right" vertical="center"/>
    </xf>
    <xf numFmtId="2" fontId="22" fillId="33" borderId="38" xfId="0" applyNumberFormat="1" applyFont="1" applyFill="1" applyBorder="1" applyAlignment="1">
      <alignment horizontal="right" vertical="center"/>
    </xf>
    <xf numFmtId="0" fontId="22" fillId="0" borderId="37" xfId="0" applyFont="1" applyBorder="1" applyAlignment="1">
      <alignment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35" xfId="0" applyFont="1" applyBorder="1" applyAlignment="1">
      <alignment horizontal="left" vertical="center"/>
    </xf>
    <xf numFmtId="0" fontId="22" fillId="0" borderId="36" xfId="0" applyFont="1" applyBorder="1" applyAlignment="1">
      <alignment vertical="center" wrapText="1"/>
    </xf>
    <xf numFmtId="0" fontId="22" fillId="0" borderId="35" xfId="0" applyFont="1" applyBorder="1" applyAlignment="1">
      <alignment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4" xfId="0" applyFont="1" applyBorder="1" applyAlignment="1">
      <alignment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/>
    </xf>
    <xf numFmtId="2" fontId="21" fillId="0" borderId="37" xfId="0" applyNumberFormat="1" applyFont="1" applyBorder="1" applyAlignment="1">
      <alignment horizontal="right" vertical="center"/>
    </xf>
    <xf numFmtId="0" fontId="21" fillId="0" borderId="37" xfId="0" applyFont="1" applyBorder="1" applyAlignment="1">
      <alignment vertical="center"/>
    </xf>
    <xf numFmtId="0" fontId="39" fillId="0" borderId="37" xfId="0" applyFont="1" applyBorder="1" applyAlignment="1">
      <alignment horizontal="center" vertical="center"/>
    </xf>
    <xf numFmtId="2" fontId="21" fillId="33" borderId="38" xfId="0" applyNumberFormat="1" applyFont="1" applyFill="1" applyBorder="1" applyAlignment="1">
      <alignment horizontal="right" vertical="center"/>
    </xf>
    <xf numFmtId="0" fontId="22" fillId="0" borderId="32" xfId="0" applyFont="1" applyBorder="1" applyAlignment="1">
      <alignment wrapText="1"/>
    </xf>
    <xf numFmtId="0" fontId="18" fillId="0" borderId="32" xfId="0" applyFont="1" applyBorder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top" wrapText="1"/>
    </xf>
    <xf numFmtId="0" fontId="18" fillId="33" borderId="10" xfId="0" applyFont="1" applyFill="1" applyBorder="1" applyAlignment="1">
      <alignment horizontal="left" wrapText="1"/>
    </xf>
    <xf numFmtId="0" fontId="18" fillId="33" borderId="27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0" fontId="18" fillId="0" borderId="27" xfId="0" applyFont="1" applyBorder="1" applyAlignment="1">
      <alignment horizontal="center" wrapText="1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5" xfId="0" applyFont="1" applyFill="1" applyBorder="1" applyAlignment="1">
      <alignment horizontal="left" vertical="center" wrapText="1"/>
    </xf>
    <xf numFmtId="0" fontId="19" fillId="33" borderId="26" xfId="0" applyFont="1" applyFill="1" applyBorder="1" applyAlignment="1">
      <alignment horizontal="left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26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6" fillId="0" borderId="10" xfId="0" applyFont="1" applyBorder="1" applyAlignment="1">
      <alignment horizontal="right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18" fillId="33" borderId="0" xfId="0" applyFont="1" applyFill="1" applyAlignment="1">
      <alignment horizontal="left" wrapText="1"/>
    </xf>
    <xf numFmtId="0" fontId="21" fillId="3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33" xfId="0" applyFont="1" applyBorder="1" applyAlignment="1">
      <alignment horizontal="center" vertical="top" wrapText="1"/>
    </xf>
    <xf numFmtId="0" fontId="22" fillId="0" borderId="32" xfId="0" applyFont="1" applyBorder="1" applyAlignment="1">
      <alignment horizontal="left" wrapText="1"/>
    </xf>
    <xf numFmtId="0" fontId="22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left" wrapText="1"/>
    </xf>
    <xf numFmtId="0" fontId="22" fillId="0" borderId="34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22" fillId="0" borderId="35" xfId="0" applyFont="1" applyBorder="1" applyAlignment="1">
      <alignment vertical="center" wrapText="1"/>
    </xf>
    <xf numFmtId="0" fontId="22" fillId="0" borderId="34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6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34" xfId="0" applyFont="1" applyBorder="1" applyAlignment="1">
      <alignment vertical="center" wrapText="1"/>
    </xf>
    <xf numFmtId="0" fontId="21" fillId="0" borderId="36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1" fillId="0" borderId="34" xfId="0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2" fillId="0" borderId="34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1" fillId="34" borderId="34" xfId="0" applyFont="1" applyFill="1" applyBorder="1" applyAlignment="1">
      <alignment vertical="center" wrapText="1"/>
    </xf>
    <xf numFmtId="0" fontId="21" fillId="34" borderId="36" xfId="0" applyFont="1" applyFill="1" applyBorder="1" applyAlignment="1">
      <alignment vertical="center" wrapText="1"/>
    </xf>
    <xf numFmtId="0" fontId="21" fillId="34" borderId="35" xfId="0" applyFont="1" applyFill="1" applyBorder="1" applyAlignment="1">
      <alignment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0" fillId="0" borderId="0" xfId="0" applyFont="1" applyAlignment="1">
      <alignment horizontal="right" vertical="center" indent="1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0" fillId="0" borderId="26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0" fillId="0" borderId="23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60A5-7F2D-439A-8C11-4293144EA4C0}">
  <sheetPr>
    <pageSetUpPr fitToPage="1"/>
  </sheetPr>
  <dimension ref="A1:J105"/>
  <sheetViews>
    <sheetView showGridLines="0" topLeftCell="A7" zoomScaleSheetLayoutView="100" workbookViewId="0">
      <selection activeCell="B16" sqref="B16:H16"/>
    </sheetView>
  </sheetViews>
  <sheetFormatPr defaultColWidth="9.7109375" defaultRowHeight="13.35" customHeight="1"/>
  <cols>
    <col min="1" max="1" width="5.5703125" style="1" customWidth="1"/>
    <col min="2" max="2" width="10.5703125" style="1" customWidth="1"/>
    <col min="3" max="3" width="3.140625" style="15" customWidth="1"/>
    <col min="4" max="4" width="2.7109375" style="15" customWidth="1"/>
    <col min="5" max="5" width="59" style="15" customWidth="1"/>
    <col min="6" max="6" width="7.7109375" style="15" customWidth="1"/>
    <col min="7" max="8" width="12.85546875" style="1" customWidth="1"/>
    <col min="9" max="9" width="8.28515625" style="1" customWidth="1"/>
    <col min="10" max="16384" width="9.7109375" style="1"/>
  </cols>
  <sheetData>
    <row r="1" spans="1:8" ht="30" customHeight="1">
      <c r="B1" s="183" t="s">
        <v>0</v>
      </c>
      <c r="C1" s="183"/>
      <c r="D1" s="183"/>
      <c r="E1" s="183"/>
      <c r="F1" s="183"/>
      <c r="G1" s="183"/>
      <c r="H1" s="183"/>
    </row>
    <row r="2" spans="1:8" ht="12.75" customHeight="1">
      <c r="A2" s="2"/>
      <c r="E2" s="184" t="s">
        <v>1</v>
      </c>
      <c r="F2" s="184"/>
      <c r="G2" s="184"/>
      <c r="H2" s="184"/>
    </row>
    <row r="3" spans="1:8" ht="13.35" customHeight="1">
      <c r="A3" s="2"/>
      <c r="E3" s="165" t="s">
        <v>2</v>
      </c>
      <c r="F3" s="165"/>
      <c r="G3" s="165"/>
      <c r="H3" s="165"/>
    </row>
    <row r="4" spans="1:8" ht="13.35" customHeight="1">
      <c r="A4" s="2"/>
    </row>
    <row r="5" spans="1:8" ht="13.35" customHeight="1">
      <c r="A5" s="2"/>
      <c r="B5" s="185" t="s">
        <v>3</v>
      </c>
      <c r="C5" s="185"/>
      <c r="D5" s="185"/>
      <c r="E5" s="185"/>
      <c r="F5" s="185"/>
      <c r="G5" s="185"/>
      <c r="H5" s="185"/>
    </row>
    <row r="6" spans="1:8" ht="25.5" customHeight="1">
      <c r="A6" s="2"/>
      <c r="B6" s="185"/>
      <c r="C6" s="185"/>
      <c r="D6" s="185"/>
      <c r="E6" s="185"/>
      <c r="F6" s="185"/>
      <c r="G6" s="185"/>
      <c r="H6" s="185"/>
    </row>
    <row r="7" spans="1:8" ht="15.6" customHeight="1">
      <c r="A7" s="2"/>
      <c r="B7" s="167" t="s">
        <v>4</v>
      </c>
      <c r="C7" s="167"/>
      <c r="D7" s="167"/>
      <c r="E7" s="167"/>
      <c r="F7" s="167"/>
      <c r="G7" s="167"/>
      <c r="H7" s="167"/>
    </row>
    <row r="8" spans="1:8" ht="13.35" customHeight="1">
      <c r="A8" s="2"/>
      <c r="B8" s="182" t="s">
        <v>5</v>
      </c>
      <c r="C8" s="182"/>
      <c r="D8" s="182"/>
      <c r="E8" s="182"/>
      <c r="F8" s="182"/>
      <c r="G8" s="182"/>
      <c r="H8" s="182"/>
    </row>
    <row r="9" spans="1:8" ht="12.75" customHeight="1">
      <c r="A9" s="2"/>
      <c r="B9" s="167" t="s">
        <v>6</v>
      </c>
      <c r="C9" s="167"/>
      <c r="D9" s="167"/>
      <c r="E9" s="167"/>
      <c r="F9" s="167"/>
      <c r="G9" s="167"/>
      <c r="H9" s="167"/>
    </row>
    <row r="10" spans="1:8" ht="13.35" customHeight="1">
      <c r="A10" s="2"/>
      <c r="B10" s="168" t="s">
        <v>7</v>
      </c>
      <c r="C10" s="168"/>
      <c r="D10" s="168"/>
      <c r="E10" s="168"/>
      <c r="F10" s="168"/>
      <c r="G10" s="168"/>
      <c r="H10" s="168"/>
    </row>
    <row r="11" spans="1:8" ht="13.35" customHeight="1">
      <c r="A11" s="2"/>
      <c r="B11" s="19"/>
      <c r="C11" s="19"/>
      <c r="D11" s="19"/>
      <c r="E11" s="19"/>
      <c r="F11" s="19"/>
      <c r="G11" s="19"/>
      <c r="H11" s="19"/>
    </row>
    <row r="12" spans="1:8" ht="13.35" customHeight="1">
      <c r="A12" s="2"/>
      <c r="B12" s="169"/>
      <c r="C12" s="169"/>
      <c r="D12" s="169"/>
      <c r="E12" s="169"/>
      <c r="F12" s="169"/>
    </row>
    <row r="13" spans="1:8" ht="13.35" customHeight="1">
      <c r="A13" s="2"/>
      <c r="B13" s="170" t="s">
        <v>8</v>
      </c>
      <c r="C13" s="170"/>
      <c r="D13" s="170"/>
      <c r="E13" s="170"/>
      <c r="F13" s="170"/>
      <c r="G13" s="170"/>
      <c r="H13" s="170"/>
    </row>
    <row r="14" spans="1:8" ht="13.35" customHeight="1">
      <c r="A14" s="2"/>
      <c r="B14" s="170" t="s">
        <v>9</v>
      </c>
      <c r="C14" s="170"/>
      <c r="D14" s="170"/>
      <c r="E14" s="170"/>
      <c r="F14" s="170"/>
      <c r="G14" s="170"/>
      <c r="H14" s="170"/>
    </row>
    <row r="15" spans="1:8" ht="13.35" customHeight="1">
      <c r="A15" s="2"/>
      <c r="B15" s="16"/>
      <c r="C15" s="3"/>
      <c r="D15" s="3"/>
      <c r="E15" s="3"/>
      <c r="F15" s="3"/>
      <c r="G15" s="4"/>
      <c r="H15" s="4"/>
    </row>
    <row r="16" spans="1:8" ht="13.35" customHeight="1">
      <c r="A16" s="2"/>
      <c r="B16" s="171" t="s">
        <v>291</v>
      </c>
      <c r="C16" s="171"/>
      <c r="D16" s="171"/>
      <c r="E16" s="171"/>
      <c r="F16" s="171"/>
      <c r="G16" s="171"/>
      <c r="H16" s="171"/>
    </row>
    <row r="17" spans="1:8" ht="13.35" customHeight="1">
      <c r="A17" s="2"/>
      <c r="B17" s="172" t="s">
        <v>10</v>
      </c>
      <c r="C17" s="172"/>
      <c r="D17" s="172"/>
      <c r="E17" s="172"/>
      <c r="F17" s="172"/>
      <c r="G17" s="172"/>
      <c r="H17" s="172"/>
    </row>
    <row r="18" spans="1:8" ht="12.75" customHeight="1">
      <c r="A18" s="2"/>
      <c r="B18" s="16"/>
      <c r="C18" s="17"/>
      <c r="D18" s="17"/>
      <c r="E18" s="173" t="s">
        <v>11</v>
      </c>
      <c r="F18" s="173"/>
      <c r="G18" s="173"/>
      <c r="H18" s="173"/>
    </row>
    <row r="19" spans="1:8" ht="67.5" customHeight="1">
      <c r="A19" s="2"/>
      <c r="B19" s="20" t="s">
        <v>12</v>
      </c>
      <c r="C19" s="174" t="s">
        <v>13</v>
      </c>
      <c r="D19" s="175"/>
      <c r="E19" s="176"/>
      <c r="F19" s="21" t="s">
        <v>14</v>
      </c>
      <c r="G19" s="22" t="s">
        <v>15</v>
      </c>
      <c r="H19" s="22" t="s">
        <v>16</v>
      </c>
    </row>
    <row r="20" spans="1:8" ht="12.75" customHeight="1">
      <c r="A20" s="2"/>
      <c r="B20" s="23">
        <v>1</v>
      </c>
      <c r="C20" s="177">
        <v>2</v>
      </c>
      <c r="D20" s="178"/>
      <c r="E20" s="179"/>
      <c r="F20" s="24">
        <v>3</v>
      </c>
      <c r="G20" s="25">
        <v>4</v>
      </c>
      <c r="H20" s="25">
        <v>5</v>
      </c>
    </row>
    <row r="21" spans="1:8" s="15" customFormat="1" ht="12.75" customHeight="1">
      <c r="A21" s="2"/>
      <c r="B21" s="26" t="s">
        <v>17</v>
      </c>
      <c r="C21" s="27" t="s">
        <v>18</v>
      </c>
      <c r="D21" s="28"/>
      <c r="E21" s="29"/>
      <c r="F21" s="30"/>
      <c r="G21" s="99">
        <f>SUM(G22,G27,G37,G38,G39)</f>
        <v>2000274.3200000003</v>
      </c>
      <c r="H21" s="99">
        <f>SUM(H22,H27,H37,H38,H39)</f>
        <v>2043245.27</v>
      </c>
    </row>
    <row r="22" spans="1:8" s="15" customFormat="1" ht="12.75" customHeight="1">
      <c r="A22" s="2"/>
      <c r="B22" s="25" t="s">
        <v>19</v>
      </c>
      <c r="C22" s="31" t="s">
        <v>20</v>
      </c>
      <c r="D22" s="32"/>
      <c r="E22" s="33"/>
      <c r="F22" s="24" t="s">
        <v>286</v>
      </c>
      <c r="G22" s="100">
        <f>SUM(G23:G26)</f>
        <v>0.28999999999996001</v>
      </c>
      <c r="H22" s="100">
        <f>SUM(H23:H26)</f>
        <v>0.28999999999996001</v>
      </c>
    </row>
    <row r="23" spans="1:8" s="15" customFormat="1" ht="12.75" customHeight="1">
      <c r="A23" s="2"/>
      <c r="B23" s="24" t="s">
        <v>21</v>
      </c>
      <c r="C23" s="34"/>
      <c r="D23" s="35" t="s">
        <v>22</v>
      </c>
      <c r="E23" s="36"/>
      <c r="F23" s="37"/>
      <c r="G23" s="100" t="s">
        <v>23</v>
      </c>
      <c r="H23" s="100" t="s">
        <v>23</v>
      </c>
    </row>
    <row r="24" spans="1:8" s="15" customFormat="1" ht="12.75" customHeight="1">
      <c r="A24" s="2"/>
      <c r="B24" s="24" t="s">
        <v>24</v>
      </c>
      <c r="C24" s="34"/>
      <c r="D24" s="35" t="s">
        <v>25</v>
      </c>
      <c r="E24" s="38"/>
      <c r="F24" s="39"/>
      <c r="G24" s="100" t="s">
        <v>23</v>
      </c>
      <c r="H24" s="100" t="s">
        <v>23</v>
      </c>
    </row>
    <row r="25" spans="1:8" s="15" customFormat="1" ht="12.75" customHeight="1">
      <c r="A25" s="2"/>
      <c r="B25" s="24" t="s">
        <v>26</v>
      </c>
      <c r="C25" s="34"/>
      <c r="D25" s="35" t="s">
        <v>27</v>
      </c>
      <c r="E25" s="38"/>
      <c r="F25" s="25"/>
      <c r="G25" s="100" t="s">
        <v>23</v>
      </c>
      <c r="H25" s="100" t="s">
        <v>23</v>
      </c>
    </row>
    <row r="26" spans="1:8" s="15" customFormat="1" ht="12.75" customHeight="1">
      <c r="A26" s="2"/>
      <c r="B26" s="24" t="s">
        <v>28</v>
      </c>
      <c r="C26" s="34"/>
      <c r="D26" s="35" t="s">
        <v>29</v>
      </c>
      <c r="E26" s="38"/>
      <c r="F26" s="39"/>
      <c r="G26" s="100">
        <v>0.28999999999996001</v>
      </c>
      <c r="H26" s="100">
        <v>0.28999999999996001</v>
      </c>
    </row>
    <row r="27" spans="1:8" s="15" customFormat="1" ht="12.75" customHeight="1">
      <c r="A27" s="2"/>
      <c r="B27" s="40" t="s">
        <v>30</v>
      </c>
      <c r="C27" s="41" t="s">
        <v>31</v>
      </c>
      <c r="D27" s="42"/>
      <c r="E27" s="43"/>
      <c r="F27" s="25" t="s">
        <v>275</v>
      </c>
      <c r="G27" s="100">
        <f>SUM(G28:G36)</f>
        <v>2000274.0300000003</v>
      </c>
      <c r="H27" s="100">
        <f>SUM(H28:H36)</f>
        <v>2043244.98</v>
      </c>
    </row>
    <row r="28" spans="1:8" s="15" customFormat="1" ht="12.75" customHeight="1">
      <c r="A28" s="2"/>
      <c r="B28" s="24" t="s">
        <v>32</v>
      </c>
      <c r="C28" s="34"/>
      <c r="D28" s="35" t="s">
        <v>33</v>
      </c>
      <c r="E28" s="38"/>
      <c r="F28" s="39"/>
      <c r="G28" s="100" t="s">
        <v>23</v>
      </c>
      <c r="H28" s="100" t="s">
        <v>23</v>
      </c>
    </row>
    <row r="29" spans="1:8" s="15" customFormat="1" ht="12.75" customHeight="1">
      <c r="A29" s="2"/>
      <c r="B29" s="24" t="s">
        <v>34</v>
      </c>
      <c r="C29" s="34"/>
      <c r="D29" s="35" t="s">
        <v>35</v>
      </c>
      <c r="E29" s="38"/>
      <c r="F29" s="39"/>
      <c r="G29" s="100">
        <v>1885003.31</v>
      </c>
      <c r="H29" s="100">
        <v>1926892.27</v>
      </c>
    </row>
    <row r="30" spans="1:8" s="15" customFormat="1" ht="12.75" customHeight="1">
      <c r="A30" s="2"/>
      <c r="B30" s="24" t="s">
        <v>36</v>
      </c>
      <c r="C30" s="34"/>
      <c r="D30" s="35" t="s">
        <v>37</v>
      </c>
      <c r="E30" s="38"/>
      <c r="F30" s="39"/>
      <c r="G30" s="100" t="s">
        <v>23</v>
      </c>
      <c r="H30" s="100" t="s">
        <v>23</v>
      </c>
    </row>
    <row r="31" spans="1:8" s="15" customFormat="1" ht="12.75" customHeight="1">
      <c r="A31" s="2"/>
      <c r="B31" s="24" t="s">
        <v>38</v>
      </c>
      <c r="C31" s="34"/>
      <c r="D31" s="35" t="s">
        <v>39</v>
      </c>
      <c r="E31" s="38"/>
      <c r="F31" s="39"/>
      <c r="G31" s="100">
        <v>45951.6</v>
      </c>
      <c r="H31" s="100">
        <v>46819.18</v>
      </c>
    </row>
    <row r="32" spans="1:8" s="15" customFormat="1" ht="12.75" customHeight="1">
      <c r="A32" s="2"/>
      <c r="B32" s="24" t="s">
        <v>40</v>
      </c>
      <c r="C32" s="34"/>
      <c r="D32" s="35" t="s">
        <v>41</v>
      </c>
      <c r="E32" s="38"/>
      <c r="F32" s="39"/>
      <c r="G32" s="100">
        <v>48482.82</v>
      </c>
      <c r="H32" s="100">
        <v>50769.19</v>
      </c>
    </row>
    <row r="33" spans="1:9" s="15" customFormat="1" ht="12.75" customHeight="1">
      <c r="A33" s="2"/>
      <c r="B33" s="24" t="s">
        <v>42</v>
      </c>
      <c r="C33" s="34"/>
      <c r="D33" s="35" t="s">
        <v>43</v>
      </c>
      <c r="E33" s="38"/>
      <c r="F33" s="39"/>
      <c r="G33" s="100" t="s">
        <v>23</v>
      </c>
      <c r="H33" s="100" t="s">
        <v>23</v>
      </c>
    </row>
    <row r="34" spans="1:9" s="15" customFormat="1" ht="12.75" customHeight="1">
      <c r="A34" s="2"/>
      <c r="B34" s="24" t="s">
        <v>44</v>
      </c>
      <c r="C34" s="34"/>
      <c r="D34" s="35" t="s">
        <v>45</v>
      </c>
      <c r="E34" s="38"/>
      <c r="F34" s="39"/>
      <c r="G34" s="100">
        <v>20836.3</v>
      </c>
      <c r="H34" s="100">
        <v>18764.34</v>
      </c>
    </row>
    <row r="35" spans="1:9" s="15" customFormat="1" ht="12.75" customHeight="1">
      <c r="A35" s="2"/>
      <c r="B35" s="24" t="s">
        <v>46</v>
      </c>
      <c r="C35" s="44"/>
      <c r="D35" s="45" t="s">
        <v>47</v>
      </c>
      <c r="E35" s="46"/>
      <c r="F35" s="39"/>
      <c r="G35" s="100" t="s">
        <v>23</v>
      </c>
      <c r="H35" s="100" t="s">
        <v>23</v>
      </c>
    </row>
    <row r="36" spans="1:9" s="15" customFormat="1" ht="12.75" customHeight="1">
      <c r="A36" s="2"/>
      <c r="B36" s="24" t="s">
        <v>48</v>
      </c>
      <c r="C36" s="34"/>
      <c r="D36" s="35" t="s">
        <v>49</v>
      </c>
      <c r="E36" s="38"/>
      <c r="F36" s="25"/>
      <c r="G36" s="100">
        <v>0</v>
      </c>
      <c r="H36" s="100">
        <v>0</v>
      </c>
    </row>
    <row r="37" spans="1:9" s="15" customFormat="1" ht="12.75" customHeight="1">
      <c r="A37" s="2"/>
      <c r="B37" s="25" t="s">
        <v>50</v>
      </c>
      <c r="C37" s="47" t="s">
        <v>51</v>
      </c>
      <c r="D37" s="47"/>
      <c r="E37" s="48"/>
      <c r="F37" s="25"/>
      <c r="G37" s="100" t="s">
        <v>23</v>
      </c>
      <c r="H37" s="100" t="s">
        <v>23</v>
      </c>
    </row>
    <row r="38" spans="1:9" s="15" customFormat="1" ht="12.75" customHeight="1">
      <c r="A38" s="2"/>
      <c r="B38" s="25" t="s">
        <v>52</v>
      </c>
      <c r="C38" s="47" t="s">
        <v>53</v>
      </c>
      <c r="D38" s="47"/>
      <c r="E38" s="48"/>
      <c r="F38" s="39"/>
      <c r="G38" s="100" t="s">
        <v>23</v>
      </c>
      <c r="H38" s="100" t="s">
        <v>23</v>
      </c>
    </row>
    <row r="39" spans="1:9" s="15" customFormat="1" ht="12.75" customHeight="1">
      <c r="A39" s="2"/>
      <c r="B39" s="25" t="s">
        <v>54</v>
      </c>
      <c r="C39" s="47" t="s">
        <v>55</v>
      </c>
      <c r="D39" s="34"/>
      <c r="E39" s="49"/>
      <c r="F39" s="39"/>
      <c r="G39" s="100" t="s">
        <v>23</v>
      </c>
      <c r="H39" s="100" t="s">
        <v>23</v>
      </c>
    </row>
    <row r="40" spans="1:9" s="15" customFormat="1" ht="12.75" customHeight="1">
      <c r="A40" s="2"/>
      <c r="B40" s="26" t="s">
        <v>56</v>
      </c>
      <c r="C40" s="27" t="s">
        <v>57</v>
      </c>
      <c r="D40" s="28"/>
      <c r="E40" s="29"/>
      <c r="F40" s="50"/>
      <c r="G40" s="101" t="s">
        <v>23</v>
      </c>
      <c r="H40" s="101" t="s">
        <v>23</v>
      </c>
    </row>
    <row r="41" spans="1:9" s="15" customFormat="1" ht="12.75" customHeight="1">
      <c r="A41" s="2"/>
      <c r="B41" s="26" t="s">
        <v>58</v>
      </c>
      <c r="C41" s="27" t="s">
        <v>59</v>
      </c>
      <c r="D41" s="28"/>
      <c r="E41" s="29"/>
      <c r="F41" s="51"/>
      <c r="G41" s="99">
        <f>SUM(G42,G43,G44,G50,G51)</f>
        <v>326626.52999999997</v>
      </c>
      <c r="H41" s="99">
        <f>SUM(H42,H43,H44,H50,H51)</f>
        <v>176169.52999999997</v>
      </c>
    </row>
    <row r="42" spans="1:9" s="15" customFormat="1" ht="12.75" customHeight="1">
      <c r="A42" s="2"/>
      <c r="B42" s="23" t="s">
        <v>60</v>
      </c>
      <c r="C42" s="52" t="s">
        <v>61</v>
      </c>
      <c r="D42" s="44"/>
      <c r="E42" s="53"/>
      <c r="F42" s="25" t="s">
        <v>276</v>
      </c>
      <c r="G42" s="100">
        <v>1455.94</v>
      </c>
      <c r="H42" s="100">
        <v>1609.59</v>
      </c>
    </row>
    <row r="43" spans="1:9" s="15" customFormat="1" ht="12.75" customHeight="1">
      <c r="A43" s="2"/>
      <c r="B43" s="23" t="s">
        <v>62</v>
      </c>
      <c r="C43" s="54" t="s">
        <v>63</v>
      </c>
      <c r="D43" s="55"/>
      <c r="E43" s="56"/>
      <c r="F43" s="25" t="s">
        <v>277</v>
      </c>
      <c r="G43" s="100">
        <v>2579.71</v>
      </c>
      <c r="H43" s="100">
        <v>789.99</v>
      </c>
    </row>
    <row r="44" spans="1:9" s="15" customFormat="1" ht="12.75" customHeight="1">
      <c r="A44" s="2"/>
      <c r="B44" s="23" t="s">
        <v>64</v>
      </c>
      <c r="C44" s="57" t="s">
        <v>65</v>
      </c>
      <c r="D44" s="58"/>
      <c r="E44" s="59"/>
      <c r="F44" s="25" t="s">
        <v>278</v>
      </c>
      <c r="G44" s="100">
        <f>SUM(G45:G49)</f>
        <v>312612.71999999997</v>
      </c>
      <c r="H44" s="100">
        <f>SUM(H45:H49)</f>
        <v>165020.24</v>
      </c>
    </row>
    <row r="45" spans="1:9" s="15" customFormat="1" ht="12.75" customHeight="1">
      <c r="A45" s="2"/>
      <c r="B45" s="60" t="s">
        <v>66</v>
      </c>
      <c r="C45" s="58"/>
      <c r="D45" s="61" t="s">
        <v>67</v>
      </c>
      <c r="E45" s="62"/>
      <c r="F45" s="25"/>
      <c r="G45" s="100" t="s">
        <v>23</v>
      </c>
      <c r="H45" s="100" t="s">
        <v>23</v>
      </c>
    </row>
    <row r="46" spans="1:9" s="15" customFormat="1" ht="12.75" customHeight="1">
      <c r="A46" s="2"/>
      <c r="B46" s="60" t="s">
        <v>68</v>
      </c>
      <c r="C46" s="44"/>
      <c r="D46" s="45" t="s">
        <v>69</v>
      </c>
      <c r="E46" s="46"/>
      <c r="F46" s="25"/>
      <c r="G46" s="100">
        <v>296623.25</v>
      </c>
      <c r="H46" s="100">
        <v>155925.79999999999</v>
      </c>
      <c r="I46" s="109"/>
    </row>
    <row r="47" spans="1:9" s="15" customFormat="1" ht="12.75" customHeight="1">
      <c r="A47" s="2"/>
      <c r="B47" s="63" t="s">
        <v>70</v>
      </c>
      <c r="C47" s="44"/>
      <c r="D47" s="45" t="s">
        <v>71</v>
      </c>
      <c r="E47" s="64"/>
      <c r="F47" s="65"/>
      <c r="G47" s="100">
        <v>5961.41</v>
      </c>
      <c r="H47" s="100" t="s">
        <v>23</v>
      </c>
    </row>
    <row r="48" spans="1:9" s="15" customFormat="1" ht="12.75" customHeight="1">
      <c r="A48" s="2"/>
      <c r="B48" s="60" t="s">
        <v>72</v>
      </c>
      <c r="C48" s="44"/>
      <c r="D48" s="180" t="s">
        <v>73</v>
      </c>
      <c r="E48" s="181"/>
      <c r="F48" s="25"/>
      <c r="G48" s="100">
        <v>10028.06</v>
      </c>
      <c r="H48" s="100">
        <v>9054.3799999999992</v>
      </c>
    </row>
    <row r="49" spans="1:8" s="15" customFormat="1" ht="12.75" customHeight="1">
      <c r="A49" s="2"/>
      <c r="B49" s="60" t="s">
        <v>74</v>
      </c>
      <c r="C49" s="44"/>
      <c r="D49" s="45" t="s">
        <v>75</v>
      </c>
      <c r="E49" s="46"/>
      <c r="F49" s="25"/>
      <c r="G49" s="100">
        <v>0</v>
      </c>
      <c r="H49" s="100">
        <v>40.06</v>
      </c>
    </row>
    <row r="50" spans="1:8" s="15" customFormat="1" ht="12.75" customHeight="1">
      <c r="A50" s="2"/>
      <c r="B50" s="23" t="s">
        <v>76</v>
      </c>
      <c r="C50" s="52" t="s">
        <v>77</v>
      </c>
      <c r="D50" s="52"/>
      <c r="E50" s="53"/>
      <c r="F50" s="25"/>
      <c r="G50" s="100" t="s">
        <v>23</v>
      </c>
      <c r="H50" s="100" t="s">
        <v>23</v>
      </c>
    </row>
    <row r="51" spans="1:8" s="15" customFormat="1" ht="12.75" customHeight="1">
      <c r="A51" s="2"/>
      <c r="B51" s="23" t="s">
        <v>78</v>
      </c>
      <c r="C51" s="52" t="s">
        <v>79</v>
      </c>
      <c r="D51" s="52"/>
      <c r="E51" s="53"/>
      <c r="F51" s="25" t="s">
        <v>279</v>
      </c>
      <c r="G51" s="100">
        <v>9978.16</v>
      </c>
      <c r="H51" s="100">
        <v>8749.7099999999991</v>
      </c>
    </row>
    <row r="52" spans="1:8" s="15" customFormat="1" ht="12.75" customHeight="1">
      <c r="A52" s="2"/>
      <c r="B52" s="66" t="s">
        <v>80</v>
      </c>
      <c r="C52" s="67" t="s">
        <v>81</v>
      </c>
      <c r="D52" s="68"/>
      <c r="E52" s="69"/>
      <c r="F52" s="70"/>
      <c r="G52" s="102">
        <f>SUM(G21,G40,G41)</f>
        <v>2326900.85</v>
      </c>
      <c r="H52" s="102">
        <f>SUM(H21,H40,H41)</f>
        <v>2219414.7999999998</v>
      </c>
    </row>
    <row r="53" spans="1:8" s="15" customFormat="1" ht="12.75" customHeight="1">
      <c r="A53" s="2"/>
      <c r="B53" s="26" t="s">
        <v>82</v>
      </c>
      <c r="C53" s="27" t="s">
        <v>83</v>
      </c>
      <c r="D53" s="27"/>
      <c r="E53" s="71"/>
      <c r="F53" s="51" t="s">
        <v>280</v>
      </c>
      <c r="G53" s="99">
        <f>SUM(G54:G58)</f>
        <v>2007653.08</v>
      </c>
      <c r="H53" s="99">
        <f>SUM(H54:H58)</f>
        <v>2047123.6500000001</v>
      </c>
    </row>
    <row r="54" spans="1:8" s="15" customFormat="1" ht="12.75" customHeight="1">
      <c r="A54" s="2"/>
      <c r="B54" s="25" t="s">
        <v>84</v>
      </c>
      <c r="C54" s="47" t="s">
        <v>85</v>
      </c>
      <c r="D54" s="47"/>
      <c r="E54" s="48"/>
      <c r="F54" s="25"/>
      <c r="G54" s="100">
        <v>30819.53</v>
      </c>
      <c r="H54" s="100">
        <v>30320.87</v>
      </c>
    </row>
    <row r="55" spans="1:8" s="15" customFormat="1" ht="12.75" customHeight="1">
      <c r="A55" s="2"/>
      <c r="B55" s="40" t="s">
        <v>86</v>
      </c>
      <c r="C55" s="41" t="s">
        <v>87</v>
      </c>
      <c r="D55" s="42"/>
      <c r="E55" s="43"/>
      <c r="F55" s="40"/>
      <c r="G55" s="100">
        <v>1968156.84</v>
      </c>
      <c r="H55" s="100">
        <v>2008126.07</v>
      </c>
    </row>
    <row r="56" spans="1:8" s="15" customFormat="1" ht="12.75" customHeight="1">
      <c r="A56" s="2"/>
      <c r="B56" s="25" t="s">
        <v>88</v>
      </c>
      <c r="C56" s="158" t="s">
        <v>89</v>
      </c>
      <c r="D56" s="159"/>
      <c r="E56" s="160"/>
      <c r="F56" s="25"/>
      <c r="G56" s="100">
        <v>0</v>
      </c>
      <c r="H56" s="100">
        <v>0</v>
      </c>
    </row>
    <row r="57" spans="1:8" s="15" customFormat="1" ht="12.75" customHeight="1">
      <c r="A57" s="2"/>
      <c r="B57" s="25" t="s">
        <v>90</v>
      </c>
      <c r="C57" s="158" t="s">
        <v>91</v>
      </c>
      <c r="D57" s="159"/>
      <c r="E57" s="160"/>
      <c r="F57" s="25"/>
      <c r="G57" s="100" t="s">
        <v>23</v>
      </c>
      <c r="H57" s="100" t="s">
        <v>23</v>
      </c>
    </row>
    <row r="58" spans="1:8" s="15" customFormat="1" ht="12.75" customHeight="1">
      <c r="A58" s="2"/>
      <c r="B58" s="25" t="s">
        <v>92</v>
      </c>
      <c r="C58" s="47" t="s">
        <v>93</v>
      </c>
      <c r="D58" s="34"/>
      <c r="E58" s="49"/>
      <c r="F58" s="25"/>
      <c r="G58" s="100">
        <v>8676.7099999999991</v>
      </c>
      <c r="H58" s="100">
        <v>8676.7099999999991</v>
      </c>
    </row>
    <row r="59" spans="1:8" s="15" customFormat="1" ht="12.75" customHeight="1">
      <c r="A59" s="2"/>
      <c r="B59" s="26" t="s">
        <v>94</v>
      </c>
      <c r="C59" s="27" t="s">
        <v>95</v>
      </c>
      <c r="D59" s="28"/>
      <c r="E59" s="29"/>
      <c r="F59" s="51"/>
      <c r="G59" s="99">
        <f>SUM(G60,G61,G64)</f>
        <v>297024.93</v>
      </c>
      <c r="H59" s="99">
        <f>SUM(H60,H61,H64)</f>
        <v>155931.5</v>
      </c>
    </row>
    <row r="60" spans="1:8" s="15" customFormat="1" ht="12.75" customHeight="1">
      <c r="A60" s="2"/>
      <c r="B60" s="24" t="s">
        <v>96</v>
      </c>
      <c r="C60" s="34" t="s">
        <v>97</v>
      </c>
      <c r="D60" s="35"/>
      <c r="E60" s="36"/>
      <c r="F60" s="25" t="s">
        <v>281</v>
      </c>
      <c r="G60" s="100">
        <v>11849.54</v>
      </c>
      <c r="H60" s="100">
        <v>11849.54</v>
      </c>
    </row>
    <row r="61" spans="1:8" s="15" customFormat="1" ht="12.75" customHeight="1">
      <c r="A61" s="2"/>
      <c r="B61" s="25" t="s">
        <v>98</v>
      </c>
      <c r="C61" s="31" t="s">
        <v>99</v>
      </c>
      <c r="D61" s="72"/>
      <c r="E61" s="73"/>
      <c r="F61" s="25"/>
      <c r="G61" s="100">
        <f>SUM(G62:G63)</f>
        <v>0</v>
      </c>
      <c r="H61" s="100">
        <f>SUM(H62:H63)</f>
        <v>0</v>
      </c>
    </row>
    <row r="62" spans="1:8" s="15" customFormat="1" ht="13.35" customHeight="1">
      <c r="A62" s="2"/>
      <c r="B62" s="24" t="s">
        <v>100</v>
      </c>
      <c r="C62" s="74"/>
      <c r="D62" s="35" t="s">
        <v>101</v>
      </c>
      <c r="E62" s="75"/>
      <c r="F62" s="25"/>
      <c r="G62" s="100" t="s">
        <v>23</v>
      </c>
      <c r="H62" s="100" t="s">
        <v>23</v>
      </c>
    </row>
    <row r="63" spans="1:8" s="15" customFormat="1" ht="12.75" customHeight="1">
      <c r="A63" s="2"/>
      <c r="B63" s="24" t="s">
        <v>102</v>
      </c>
      <c r="C63" s="34"/>
      <c r="D63" s="35" t="s">
        <v>103</v>
      </c>
      <c r="E63" s="38"/>
      <c r="F63" s="39"/>
      <c r="G63" s="100" t="s">
        <v>23</v>
      </c>
      <c r="H63" s="100" t="s">
        <v>23</v>
      </c>
    </row>
    <row r="64" spans="1:8" s="79" customFormat="1" ht="12.75" customHeight="1">
      <c r="A64" s="2"/>
      <c r="B64" s="23" t="s">
        <v>104</v>
      </c>
      <c r="C64" s="76" t="s">
        <v>105</v>
      </c>
      <c r="D64" s="77"/>
      <c r="E64" s="78"/>
      <c r="F64" s="23" t="s">
        <v>282</v>
      </c>
      <c r="G64" s="100">
        <f>SUM(G65:G68,G69:G69)</f>
        <v>285175.39</v>
      </c>
      <c r="H64" s="100">
        <f>SUM(H65:H68,H69:H69)</f>
        <v>144081.96</v>
      </c>
    </row>
    <row r="65" spans="1:8" s="15" customFormat="1" ht="12.75" customHeight="1">
      <c r="A65" s="2"/>
      <c r="B65" s="24" t="s">
        <v>106</v>
      </c>
      <c r="C65" s="34"/>
      <c r="D65" s="35" t="s">
        <v>107</v>
      </c>
      <c r="E65" s="36"/>
      <c r="F65" s="25"/>
      <c r="G65" s="100" t="s">
        <v>23</v>
      </c>
      <c r="H65" s="100" t="s">
        <v>23</v>
      </c>
    </row>
    <row r="66" spans="1:8" s="15" customFormat="1" ht="12.75" customHeight="1">
      <c r="A66" s="2"/>
      <c r="B66" s="24" t="s">
        <v>108</v>
      </c>
      <c r="C66" s="74"/>
      <c r="D66" s="35" t="s">
        <v>109</v>
      </c>
      <c r="E66" s="75"/>
      <c r="F66" s="25"/>
      <c r="G66" s="100" t="s">
        <v>23</v>
      </c>
      <c r="H66" s="100" t="s">
        <v>23</v>
      </c>
    </row>
    <row r="67" spans="1:8" s="15" customFormat="1" ht="13.35" customHeight="1">
      <c r="A67" s="2"/>
      <c r="B67" s="24" t="s">
        <v>110</v>
      </c>
      <c r="C67" s="74"/>
      <c r="D67" s="35" t="s">
        <v>111</v>
      </c>
      <c r="E67" s="75"/>
      <c r="F67" s="25"/>
      <c r="G67" s="100">
        <v>4980.29</v>
      </c>
      <c r="H67" s="100">
        <v>382.13</v>
      </c>
    </row>
    <row r="68" spans="1:8" s="15" customFormat="1" ht="13.35" customHeight="1">
      <c r="A68" s="2"/>
      <c r="B68" s="80" t="s">
        <v>112</v>
      </c>
      <c r="C68" s="58"/>
      <c r="D68" s="35" t="s">
        <v>113</v>
      </c>
      <c r="E68" s="38"/>
      <c r="F68" s="25"/>
      <c r="G68" s="100">
        <v>137392.59</v>
      </c>
      <c r="H68" s="100">
        <v>0</v>
      </c>
    </row>
    <row r="69" spans="1:8" s="15" customFormat="1" ht="12.75" customHeight="1">
      <c r="A69" s="2"/>
      <c r="B69" s="24" t="s">
        <v>114</v>
      </c>
      <c r="C69" s="34"/>
      <c r="D69" s="35" t="s">
        <v>115</v>
      </c>
      <c r="E69" s="38"/>
      <c r="F69" s="39"/>
      <c r="G69" s="100">
        <f>SUM(G70,G71)</f>
        <v>142802.51</v>
      </c>
      <c r="H69" s="100">
        <f>SUM(H70,H71)</f>
        <v>143699.82999999999</v>
      </c>
    </row>
    <row r="70" spans="1:8" s="15" customFormat="1" ht="12.75" customHeight="1">
      <c r="A70" s="2"/>
      <c r="B70" s="24" t="s">
        <v>116</v>
      </c>
      <c r="C70" s="81"/>
      <c r="D70" s="82"/>
      <c r="E70" s="18" t="s">
        <v>117</v>
      </c>
      <c r="F70" s="83"/>
      <c r="G70" s="103">
        <v>0</v>
      </c>
      <c r="H70" s="104">
        <v>0</v>
      </c>
    </row>
    <row r="71" spans="1:8" s="15" customFormat="1" ht="12.75" customHeight="1">
      <c r="A71" s="2"/>
      <c r="B71" s="24" t="s">
        <v>118</v>
      </c>
      <c r="C71" s="81"/>
      <c r="D71" s="82"/>
      <c r="E71" s="84" t="s">
        <v>119</v>
      </c>
      <c r="F71" s="85"/>
      <c r="G71" s="105">
        <v>142802.51</v>
      </c>
      <c r="H71" s="100">
        <v>143699.82999999999</v>
      </c>
    </row>
    <row r="72" spans="1:8" s="15" customFormat="1" ht="12.75" customHeight="1">
      <c r="A72" s="2"/>
      <c r="B72" s="26" t="s">
        <v>120</v>
      </c>
      <c r="C72" s="86" t="s">
        <v>121</v>
      </c>
      <c r="D72" s="87"/>
      <c r="E72" s="88"/>
      <c r="F72" s="89" t="s">
        <v>283</v>
      </c>
      <c r="G72" s="99">
        <f>SUM(G73,G74,G79)</f>
        <v>22222.84</v>
      </c>
      <c r="H72" s="99">
        <f>SUM(H73,H74,H79)</f>
        <v>16359.65</v>
      </c>
    </row>
    <row r="73" spans="1:8" s="15" customFormat="1" ht="12.75" customHeight="1">
      <c r="A73" s="2"/>
      <c r="B73" s="25" t="s">
        <v>122</v>
      </c>
      <c r="C73" s="31" t="s">
        <v>123</v>
      </c>
      <c r="D73" s="72"/>
      <c r="E73" s="73"/>
      <c r="F73" s="90"/>
      <c r="G73" s="104" t="s">
        <v>23</v>
      </c>
      <c r="H73" s="100" t="s">
        <v>23</v>
      </c>
    </row>
    <row r="74" spans="1:8" s="15" customFormat="1" ht="12.75" customHeight="1">
      <c r="A74" s="2"/>
      <c r="B74" s="25" t="s">
        <v>124</v>
      </c>
      <c r="C74" s="31" t="s">
        <v>125</v>
      </c>
      <c r="D74" s="72"/>
      <c r="E74" s="73"/>
      <c r="F74" s="40"/>
      <c r="G74" s="100">
        <f>SUM(G75,G76)</f>
        <v>0</v>
      </c>
      <c r="H74" s="100">
        <f>SUM(H75,H76)</f>
        <v>0</v>
      </c>
    </row>
    <row r="75" spans="1:8" s="15" customFormat="1" ht="12.75" customHeight="1">
      <c r="A75" s="2"/>
      <c r="B75" s="24" t="s">
        <v>126</v>
      </c>
      <c r="C75" s="34"/>
      <c r="D75" s="35" t="s">
        <v>127</v>
      </c>
      <c r="E75" s="38"/>
      <c r="F75" s="25"/>
      <c r="G75" s="100" t="s">
        <v>23</v>
      </c>
      <c r="H75" s="100" t="s">
        <v>23</v>
      </c>
    </row>
    <row r="76" spans="1:8" s="15" customFormat="1" ht="12.75" customHeight="1">
      <c r="A76" s="2"/>
      <c r="B76" s="24" t="s">
        <v>128</v>
      </c>
      <c r="C76" s="34"/>
      <c r="D76" s="35" t="s">
        <v>129</v>
      </c>
      <c r="E76" s="38"/>
      <c r="F76" s="25"/>
      <c r="G76" s="100" t="s">
        <v>23</v>
      </c>
      <c r="H76" s="100" t="s">
        <v>23</v>
      </c>
    </row>
    <row r="77" spans="1:8" s="15" customFormat="1" ht="12.75" customHeight="1">
      <c r="A77" s="2"/>
      <c r="B77" s="25" t="s">
        <v>130</v>
      </c>
      <c r="C77" s="91"/>
      <c r="D77" s="91" t="s">
        <v>131</v>
      </c>
      <c r="E77" s="38"/>
      <c r="F77" s="25"/>
      <c r="G77" s="100" t="s">
        <v>23</v>
      </c>
      <c r="H77" s="100" t="s">
        <v>23</v>
      </c>
    </row>
    <row r="78" spans="1:8" s="15" customFormat="1" ht="12.75" customHeight="1">
      <c r="A78" s="2"/>
      <c r="B78" s="25" t="s">
        <v>132</v>
      </c>
      <c r="C78" s="91"/>
      <c r="D78" s="91" t="s">
        <v>133</v>
      </c>
      <c r="E78" s="38"/>
      <c r="F78" s="25"/>
      <c r="G78" s="100" t="s">
        <v>23</v>
      </c>
      <c r="H78" s="100" t="s">
        <v>23</v>
      </c>
    </row>
    <row r="79" spans="1:8" s="15" customFormat="1" ht="12.75" customHeight="1">
      <c r="A79" s="2"/>
      <c r="B79" s="40" t="s">
        <v>134</v>
      </c>
      <c r="C79" s="41" t="s">
        <v>135</v>
      </c>
      <c r="D79" s="42"/>
      <c r="E79" s="43"/>
      <c r="F79" s="25"/>
      <c r="G79" s="100">
        <f>SUM(G80:G81)</f>
        <v>22222.84</v>
      </c>
      <c r="H79" s="100">
        <f>SUM(H80:H81)</f>
        <v>16359.65</v>
      </c>
    </row>
    <row r="80" spans="1:8" s="15" customFormat="1" ht="26.25" customHeight="1">
      <c r="A80" s="2"/>
      <c r="B80" s="24" t="s">
        <v>136</v>
      </c>
      <c r="C80" s="92"/>
      <c r="D80" s="159" t="s">
        <v>137</v>
      </c>
      <c r="E80" s="160"/>
      <c r="F80" s="39"/>
      <c r="G80" s="100">
        <v>22222.84</v>
      </c>
      <c r="H80" s="100">
        <v>16359.65</v>
      </c>
    </row>
    <row r="81" spans="1:10" s="15" customFormat="1" ht="12.75" customHeight="1">
      <c r="A81" s="2"/>
      <c r="B81" s="23" t="s">
        <v>138</v>
      </c>
      <c r="C81" s="64"/>
      <c r="D81" s="64" t="s">
        <v>139</v>
      </c>
      <c r="E81" s="93"/>
      <c r="F81" s="25"/>
      <c r="G81" s="100" t="s">
        <v>23</v>
      </c>
      <c r="H81" s="100" t="s">
        <v>23</v>
      </c>
    </row>
    <row r="82" spans="1:10" s="15" customFormat="1" ht="25.5" customHeight="1">
      <c r="A82" s="2"/>
      <c r="B82" s="66" t="s">
        <v>140</v>
      </c>
      <c r="C82" s="161" t="s">
        <v>141</v>
      </c>
      <c r="D82" s="162"/>
      <c r="E82" s="163"/>
      <c r="F82" s="70"/>
      <c r="G82" s="106">
        <f>SUM(G53,G59,G72)</f>
        <v>2326900.85</v>
      </c>
      <c r="H82" s="106">
        <f>SUM(H53,H59,H72)</f>
        <v>2219414.8000000003</v>
      </c>
    </row>
    <row r="83" spans="1:10" ht="13.35" customHeight="1">
      <c r="B83" s="164" t="s">
        <v>142</v>
      </c>
      <c r="C83" s="164"/>
      <c r="D83" s="164"/>
      <c r="E83" s="164"/>
      <c r="F83" s="164"/>
      <c r="G83" s="164"/>
      <c r="H83" s="164"/>
    </row>
    <row r="84" spans="1:10" ht="13.35" customHeight="1">
      <c r="B84" s="94"/>
      <c r="C84" s="94"/>
      <c r="D84" s="94"/>
      <c r="E84" s="94"/>
      <c r="F84" s="94"/>
      <c r="G84" s="94"/>
      <c r="H84" s="94"/>
    </row>
    <row r="85" spans="1:10" ht="13.35" customHeight="1">
      <c r="B85" s="94"/>
      <c r="C85" s="94"/>
      <c r="D85" s="94"/>
      <c r="E85" s="94"/>
      <c r="F85" s="94"/>
      <c r="G85" s="94"/>
      <c r="H85" s="94"/>
    </row>
    <row r="86" spans="1:10" ht="13.35" customHeight="1">
      <c r="B86" s="154" t="s">
        <v>289</v>
      </c>
      <c r="C86" s="154"/>
      <c r="D86" s="154"/>
      <c r="E86" s="154"/>
      <c r="F86" s="107"/>
      <c r="G86" s="155" t="s">
        <v>290</v>
      </c>
      <c r="H86" s="155"/>
    </row>
    <row r="87" spans="1:10" ht="13.35" customHeight="1">
      <c r="B87" s="165" t="s">
        <v>143</v>
      </c>
      <c r="C87" s="165"/>
      <c r="D87" s="165"/>
      <c r="E87" s="165"/>
      <c r="F87" s="96" t="s">
        <v>144</v>
      </c>
      <c r="G87" s="166" t="s">
        <v>145</v>
      </c>
      <c r="H87" s="166"/>
    </row>
    <row r="88" spans="1:10" ht="13.35" customHeight="1">
      <c r="B88" s="97"/>
      <c r="C88" s="97"/>
      <c r="D88" s="97"/>
      <c r="E88" s="97"/>
      <c r="F88" s="97"/>
      <c r="G88" s="97"/>
      <c r="H88" s="97"/>
      <c r="I88" s="152"/>
      <c r="J88" s="152"/>
    </row>
    <row r="89" spans="1:10" ht="13.35" customHeight="1">
      <c r="B89" s="156" t="s">
        <v>287</v>
      </c>
      <c r="C89" s="156"/>
      <c r="D89" s="156"/>
      <c r="E89" s="156"/>
      <c r="F89" s="108"/>
      <c r="G89" s="157" t="s">
        <v>146</v>
      </c>
      <c r="H89" s="157"/>
      <c r="I89" s="153"/>
      <c r="J89" s="153"/>
    </row>
    <row r="90" spans="1:10" ht="13.35" customHeight="1">
      <c r="B90" s="150" t="s">
        <v>147</v>
      </c>
      <c r="C90" s="150"/>
      <c r="D90" s="150"/>
      <c r="E90" s="150"/>
      <c r="F90" s="79" t="s">
        <v>144</v>
      </c>
      <c r="G90" s="151" t="s">
        <v>145</v>
      </c>
      <c r="H90" s="151"/>
    </row>
    <row r="91" spans="1:10" ht="13.35" customHeight="1">
      <c r="G91" s="15"/>
      <c r="H91" s="15"/>
    </row>
    <row r="92" spans="1:10" ht="13.35" customHeight="1">
      <c r="G92" s="15"/>
      <c r="H92" s="15"/>
    </row>
    <row r="93" spans="1:10" ht="13.35" customHeight="1">
      <c r="G93" s="15"/>
      <c r="H93" s="15"/>
    </row>
    <row r="94" spans="1:10" ht="13.35" customHeight="1">
      <c r="G94" s="15"/>
      <c r="H94" s="15"/>
    </row>
    <row r="95" spans="1:10" ht="13.35" customHeight="1">
      <c r="G95" s="15"/>
      <c r="H95" s="15"/>
    </row>
    <row r="96" spans="1:10" ht="13.35" customHeight="1">
      <c r="G96" s="15"/>
      <c r="H96" s="15"/>
    </row>
    <row r="97" spans="7:8" ht="13.35" customHeight="1">
      <c r="G97" s="15"/>
      <c r="H97" s="15"/>
    </row>
    <row r="98" spans="7:8" ht="13.35" customHeight="1">
      <c r="G98" s="15"/>
      <c r="H98" s="15"/>
    </row>
    <row r="99" spans="7:8" ht="13.35" customHeight="1">
      <c r="G99" s="15"/>
      <c r="H99" s="15"/>
    </row>
    <row r="100" spans="7:8" ht="13.35" customHeight="1">
      <c r="G100" s="15"/>
      <c r="H100" s="15"/>
    </row>
    <row r="101" spans="7:8" ht="13.35" customHeight="1">
      <c r="G101" s="15"/>
      <c r="H101" s="15"/>
    </row>
    <row r="102" spans="7:8" ht="13.35" customHeight="1">
      <c r="G102" s="15"/>
      <c r="H102" s="15"/>
    </row>
    <row r="103" spans="7:8" ht="13.35" customHeight="1">
      <c r="G103" s="15"/>
      <c r="H103" s="15"/>
    </row>
    <row r="104" spans="7:8" ht="13.35" customHeight="1">
      <c r="G104" s="15"/>
      <c r="H104" s="15"/>
    </row>
    <row r="105" spans="7:8" ht="13.35" customHeight="1">
      <c r="G105" s="15"/>
      <c r="H105" s="15"/>
    </row>
  </sheetData>
  <mergeCells count="32">
    <mergeCell ref="B8:H8"/>
    <mergeCell ref="B1:H1"/>
    <mergeCell ref="E2:H2"/>
    <mergeCell ref="E3:H3"/>
    <mergeCell ref="B5:H6"/>
    <mergeCell ref="B7:H7"/>
    <mergeCell ref="C56:E56"/>
    <mergeCell ref="B9:H9"/>
    <mergeCell ref="B10:H10"/>
    <mergeCell ref="B12:F12"/>
    <mergeCell ref="B13:H13"/>
    <mergeCell ref="B14:H14"/>
    <mergeCell ref="B16:H16"/>
    <mergeCell ref="B17:H17"/>
    <mergeCell ref="E18:H18"/>
    <mergeCell ref="C19:E19"/>
    <mergeCell ref="C20:E20"/>
    <mergeCell ref="D48:E48"/>
    <mergeCell ref="C57:E57"/>
    <mergeCell ref="D80:E80"/>
    <mergeCell ref="C82:E82"/>
    <mergeCell ref="B83:H83"/>
    <mergeCell ref="B87:E87"/>
    <mergeCell ref="G87:H87"/>
    <mergeCell ref="B90:E90"/>
    <mergeCell ref="G90:H90"/>
    <mergeCell ref="I88:J88"/>
    <mergeCell ref="I89:J89"/>
    <mergeCell ref="B86:E86"/>
    <mergeCell ref="G86:H86"/>
    <mergeCell ref="B89:E89"/>
    <mergeCell ref="G89:H89"/>
  </mergeCells>
  <printOptions horizontalCentered="1"/>
  <pageMargins left="0.55118110236220474" right="0.55118110236220474" top="0.6692913385826772" bottom="1.0236220472440944" header="0.31496062992125984" footer="0.59055118110236227"/>
  <pageSetup paperSize="9" scale="69" fitToHeight="0" orientation="portrait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0B25-DC4D-47D4-A8F1-2C25EB4AB412}">
  <sheetPr>
    <pageSetUpPr fitToPage="1"/>
  </sheetPr>
  <dimension ref="B1:J65"/>
  <sheetViews>
    <sheetView topLeftCell="A7" workbookViewId="0">
      <selection activeCell="O28" sqref="O28"/>
    </sheetView>
  </sheetViews>
  <sheetFormatPr defaultColWidth="9.7109375" defaultRowHeight="12.75"/>
  <cols>
    <col min="1" max="1" width="3.140625" style="5" customWidth="1"/>
    <col min="2" max="2" width="8" style="5" customWidth="1"/>
    <col min="3" max="3" width="1.5703125" style="5" hidden="1" customWidth="1"/>
    <col min="4" max="4" width="30.140625" style="5" customWidth="1"/>
    <col min="5" max="5" width="18.28515625" style="5" customWidth="1"/>
    <col min="6" max="6" width="9.7109375" style="5" hidden="1" customWidth="1"/>
    <col min="7" max="7" width="11.7109375" style="5" customWidth="1"/>
    <col min="8" max="8" width="13.140625" style="5" customWidth="1"/>
    <col min="9" max="9" width="14.7109375" style="5" customWidth="1"/>
    <col min="10" max="10" width="15.85546875" style="5" customWidth="1"/>
    <col min="11" max="16384" width="9.7109375" style="5"/>
  </cols>
  <sheetData>
    <row r="1" spans="2:10" ht="30" customHeight="1">
      <c r="B1" s="227" t="s">
        <v>0</v>
      </c>
      <c r="C1" s="227"/>
      <c r="D1" s="227"/>
      <c r="E1" s="227"/>
      <c r="F1" s="227"/>
      <c r="G1" s="227"/>
      <c r="H1" s="227"/>
      <c r="I1" s="227"/>
      <c r="J1" s="227"/>
    </row>
    <row r="2" spans="2:10" ht="15.75" customHeight="1">
      <c r="D2" s="228" t="s">
        <v>148</v>
      </c>
      <c r="E2" s="228"/>
      <c r="F2" s="228"/>
      <c r="G2" s="228"/>
      <c r="H2" s="228"/>
      <c r="I2" s="228"/>
      <c r="J2" s="228"/>
    </row>
    <row r="3" spans="2:10" ht="15.75" customHeight="1">
      <c r="D3" s="6" t="s">
        <v>263</v>
      </c>
      <c r="E3" s="6"/>
      <c r="F3" s="6"/>
      <c r="G3" s="6"/>
      <c r="H3" s="6"/>
      <c r="I3" s="6"/>
      <c r="J3" s="6"/>
    </row>
    <row r="4" spans="2:10" ht="4.5" customHeight="1"/>
    <row r="5" spans="2:10" ht="4.3499999999999996" customHeight="1">
      <c r="B5" s="229"/>
      <c r="C5" s="229"/>
      <c r="D5" s="229"/>
      <c r="E5" s="229"/>
      <c r="F5" s="229"/>
      <c r="G5" s="229"/>
      <c r="H5" s="229"/>
      <c r="I5" s="229"/>
      <c r="J5" s="229"/>
    </row>
    <row r="6" spans="2:10" ht="15.75" customHeight="1">
      <c r="B6" s="230" t="s">
        <v>149</v>
      </c>
      <c r="C6" s="230"/>
      <c r="D6" s="230"/>
      <c r="E6" s="230"/>
      <c r="F6" s="230"/>
      <c r="G6" s="230"/>
      <c r="H6" s="230"/>
      <c r="I6" s="230"/>
      <c r="J6" s="230"/>
    </row>
    <row r="7" spans="2:10" ht="15.75" customHeight="1">
      <c r="B7" s="231" t="s">
        <v>4</v>
      </c>
      <c r="C7" s="231"/>
      <c r="D7" s="231"/>
      <c r="E7" s="231"/>
      <c r="F7" s="231"/>
      <c r="G7" s="231"/>
      <c r="H7" s="231"/>
      <c r="I7" s="231"/>
      <c r="J7" s="231"/>
    </row>
    <row r="8" spans="2:10" ht="15" customHeight="1">
      <c r="B8" s="219" t="s">
        <v>150</v>
      </c>
      <c r="C8" s="219"/>
      <c r="D8" s="219"/>
      <c r="E8" s="219"/>
      <c r="F8" s="219"/>
      <c r="G8" s="219"/>
      <c r="H8" s="219"/>
      <c r="I8" s="219"/>
      <c r="J8" s="219"/>
    </row>
    <row r="9" spans="2:10" ht="15" customHeight="1">
      <c r="B9" s="218" t="s">
        <v>6</v>
      </c>
      <c r="C9" s="218"/>
      <c r="D9" s="218"/>
      <c r="E9" s="218"/>
      <c r="F9" s="218"/>
      <c r="G9" s="218"/>
      <c r="H9" s="218"/>
      <c r="I9" s="218"/>
      <c r="J9" s="218"/>
    </row>
    <row r="10" spans="2:10" ht="15" customHeight="1">
      <c r="B10" s="219" t="s">
        <v>151</v>
      </c>
      <c r="C10" s="219"/>
      <c r="D10" s="219"/>
      <c r="E10" s="219"/>
      <c r="F10" s="219"/>
      <c r="G10" s="219"/>
      <c r="H10" s="219"/>
      <c r="I10" s="219"/>
      <c r="J10" s="219"/>
    </row>
    <row r="11" spans="2:10" ht="10.5" customHeight="1">
      <c r="B11" s="220"/>
      <c r="C11" s="220"/>
      <c r="D11" s="220"/>
      <c r="E11" s="220"/>
      <c r="F11" s="220"/>
      <c r="G11" s="220"/>
      <c r="H11" s="220"/>
      <c r="I11" s="220"/>
      <c r="J11" s="220"/>
    </row>
    <row r="12" spans="2:10" ht="15" customHeight="1">
      <c r="B12" s="221" t="s">
        <v>152</v>
      </c>
      <c r="C12" s="221"/>
      <c r="D12" s="221"/>
      <c r="E12" s="221"/>
      <c r="F12" s="221"/>
      <c r="G12" s="221"/>
      <c r="H12" s="221"/>
      <c r="I12" s="221"/>
      <c r="J12" s="221"/>
    </row>
    <row r="13" spans="2:10" ht="3.75" customHeight="1">
      <c r="B13" s="220"/>
      <c r="C13" s="220"/>
      <c r="D13" s="220"/>
      <c r="E13" s="220"/>
      <c r="F13" s="220"/>
      <c r="G13" s="220"/>
      <c r="H13" s="220"/>
      <c r="I13" s="220"/>
      <c r="J13" s="220"/>
    </row>
    <row r="14" spans="2:10" ht="15" customHeight="1">
      <c r="B14" s="221" t="s">
        <v>9</v>
      </c>
      <c r="C14" s="221"/>
      <c r="D14" s="221"/>
      <c r="E14" s="221"/>
      <c r="F14" s="221"/>
      <c r="G14" s="221"/>
      <c r="H14" s="221"/>
      <c r="I14" s="221"/>
      <c r="J14" s="221"/>
    </row>
    <row r="15" spans="2:10" ht="7.5" customHeight="1">
      <c r="B15" s="121"/>
      <c r="C15" s="7"/>
      <c r="D15" s="7"/>
      <c r="E15" s="7"/>
      <c r="F15" s="7"/>
      <c r="G15" s="7"/>
      <c r="H15" s="7"/>
      <c r="I15" s="7"/>
      <c r="J15" s="7"/>
    </row>
    <row r="16" spans="2:10" ht="15" customHeight="1">
      <c r="B16" s="222" t="s">
        <v>291</v>
      </c>
      <c r="C16" s="222"/>
      <c r="D16" s="222"/>
      <c r="E16" s="222"/>
      <c r="F16" s="222"/>
      <c r="G16" s="222"/>
      <c r="H16" s="222"/>
      <c r="I16" s="222"/>
      <c r="J16" s="222"/>
    </row>
    <row r="17" spans="2:10" ht="15" customHeight="1">
      <c r="B17" s="220" t="s">
        <v>10</v>
      </c>
      <c r="C17" s="220"/>
      <c r="D17" s="220"/>
      <c r="E17" s="220"/>
      <c r="F17" s="220"/>
      <c r="G17" s="220"/>
      <c r="H17" s="220"/>
      <c r="I17" s="220"/>
      <c r="J17" s="220"/>
    </row>
    <row r="18" spans="2:10" s="7" customFormat="1" ht="15" customHeight="1">
      <c r="B18" s="223" t="s">
        <v>11</v>
      </c>
      <c r="C18" s="223"/>
      <c r="D18" s="223"/>
      <c r="E18" s="223"/>
      <c r="F18" s="223"/>
      <c r="G18" s="223"/>
      <c r="H18" s="223"/>
      <c r="I18" s="223"/>
      <c r="J18" s="223"/>
    </row>
    <row r="19" spans="2:10" s="8" customFormat="1" ht="50.1" customHeight="1">
      <c r="B19" s="224" t="s">
        <v>12</v>
      </c>
      <c r="C19" s="225"/>
      <c r="D19" s="224" t="s">
        <v>13</v>
      </c>
      <c r="E19" s="226"/>
      <c r="F19" s="226"/>
      <c r="G19" s="225"/>
      <c r="H19" s="122" t="s">
        <v>153</v>
      </c>
      <c r="I19" s="122" t="s">
        <v>154</v>
      </c>
      <c r="J19" s="122" t="s">
        <v>155</v>
      </c>
    </row>
    <row r="20" spans="2:10" s="8" customFormat="1" ht="19.5" customHeight="1">
      <c r="B20" s="123">
        <v>1</v>
      </c>
      <c r="C20" s="124"/>
      <c r="D20" s="215">
        <v>2</v>
      </c>
      <c r="E20" s="216"/>
      <c r="F20" s="216"/>
      <c r="G20" s="217"/>
      <c r="H20" s="125">
        <v>3</v>
      </c>
      <c r="I20" s="125">
        <v>4</v>
      </c>
      <c r="J20" s="125">
        <v>5</v>
      </c>
    </row>
    <row r="21" spans="2:10" ht="15.75" customHeight="1">
      <c r="B21" s="126" t="s">
        <v>17</v>
      </c>
      <c r="C21" s="127" t="s">
        <v>156</v>
      </c>
      <c r="D21" s="212" t="s">
        <v>157</v>
      </c>
      <c r="E21" s="213"/>
      <c r="F21" s="213"/>
      <c r="G21" s="214"/>
      <c r="H21" s="128"/>
      <c r="I21" s="129">
        <f>SUM(I22,I28)</f>
        <v>507758.36999999994</v>
      </c>
      <c r="J21" s="129">
        <f>SUM(J22,J28)</f>
        <v>1994916.9300000002</v>
      </c>
    </row>
    <row r="22" spans="2:10" ht="15.75" customHeight="1">
      <c r="B22" s="125" t="s">
        <v>19</v>
      </c>
      <c r="C22" s="130" t="s">
        <v>158</v>
      </c>
      <c r="D22" s="209" t="s">
        <v>158</v>
      </c>
      <c r="E22" s="210"/>
      <c r="F22" s="210"/>
      <c r="G22" s="211"/>
      <c r="H22" s="131"/>
      <c r="I22" s="132">
        <f>SUM(I23:I27)</f>
        <v>481599.05999999994</v>
      </c>
      <c r="J22" s="132">
        <f>SUM(J23:J27)</f>
        <v>1886455.0400000003</v>
      </c>
    </row>
    <row r="23" spans="2:10" ht="15.75" customHeight="1">
      <c r="B23" s="125" t="s">
        <v>21</v>
      </c>
      <c r="C23" s="130" t="s">
        <v>85</v>
      </c>
      <c r="D23" s="209" t="s">
        <v>159</v>
      </c>
      <c r="E23" s="210"/>
      <c r="F23" s="210"/>
      <c r="G23" s="211"/>
      <c r="H23" s="131"/>
      <c r="I23" s="133">
        <v>178072.98</v>
      </c>
      <c r="J23" s="133">
        <v>727793.11</v>
      </c>
    </row>
    <row r="24" spans="2:10" ht="15.75" customHeight="1">
      <c r="B24" s="125" t="s">
        <v>24</v>
      </c>
      <c r="C24" s="134" t="s">
        <v>160</v>
      </c>
      <c r="D24" s="191" t="s">
        <v>161</v>
      </c>
      <c r="E24" s="192"/>
      <c r="F24" s="192"/>
      <c r="G24" s="193"/>
      <c r="H24" s="131"/>
      <c r="I24" s="133">
        <v>301845.71999999997</v>
      </c>
      <c r="J24" s="133">
        <v>1153450.8</v>
      </c>
    </row>
    <row r="25" spans="2:10" ht="30.75" customHeight="1">
      <c r="B25" s="125" t="s">
        <v>26</v>
      </c>
      <c r="C25" s="130" t="s">
        <v>162</v>
      </c>
      <c r="D25" s="191" t="s">
        <v>163</v>
      </c>
      <c r="E25" s="192"/>
      <c r="F25" s="192"/>
      <c r="G25" s="193"/>
      <c r="H25" s="131"/>
      <c r="I25" s="133">
        <v>0</v>
      </c>
      <c r="J25" s="133">
        <v>639.02</v>
      </c>
    </row>
    <row r="26" spans="2:10" ht="15.75" customHeight="1">
      <c r="B26" s="125" t="s">
        <v>28</v>
      </c>
      <c r="C26" s="134" t="s">
        <v>164</v>
      </c>
      <c r="D26" s="191" t="s">
        <v>165</v>
      </c>
      <c r="E26" s="192"/>
      <c r="F26" s="192"/>
      <c r="G26" s="193"/>
      <c r="H26" s="131"/>
      <c r="I26" s="133" t="s">
        <v>23</v>
      </c>
      <c r="J26" s="133" t="s">
        <v>23</v>
      </c>
    </row>
    <row r="27" spans="2:10" ht="15.75" customHeight="1">
      <c r="B27" s="125" t="s">
        <v>166</v>
      </c>
      <c r="C27" s="134"/>
      <c r="D27" s="209" t="s">
        <v>167</v>
      </c>
      <c r="E27" s="210"/>
      <c r="F27" s="210"/>
      <c r="G27" s="211"/>
      <c r="H27" s="131"/>
      <c r="I27" s="133">
        <v>1680.36</v>
      </c>
      <c r="J27" s="133">
        <v>4572.1099999999997</v>
      </c>
    </row>
    <row r="28" spans="2:10" ht="15.75" customHeight="1">
      <c r="B28" s="135" t="s">
        <v>30</v>
      </c>
      <c r="C28" s="130" t="s">
        <v>168</v>
      </c>
      <c r="D28" s="191" t="s">
        <v>169</v>
      </c>
      <c r="E28" s="192"/>
      <c r="F28" s="192"/>
      <c r="G28" s="193"/>
      <c r="H28" s="131" t="s">
        <v>284</v>
      </c>
      <c r="I28" s="132">
        <f>SUM(I29,I33,I36,I37,I38,I39)</f>
        <v>26159.31</v>
      </c>
      <c r="J28" s="132">
        <f>SUM(J29,J33,J36,J37,J38,J39)</f>
        <v>108461.89</v>
      </c>
    </row>
    <row r="29" spans="2:10" ht="15.75" customHeight="1">
      <c r="B29" s="136" t="s">
        <v>32</v>
      </c>
      <c r="C29" s="137"/>
      <c r="D29" s="9" t="s">
        <v>170</v>
      </c>
      <c r="E29" s="138"/>
      <c r="F29" s="138"/>
      <c r="G29" s="139"/>
      <c r="H29" s="131"/>
      <c r="I29" s="132">
        <f>SUM(I30:I32)</f>
        <v>0</v>
      </c>
      <c r="J29" s="132">
        <f>SUM(J30:J32)</f>
        <v>0</v>
      </c>
    </row>
    <row r="30" spans="2:10" ht="15.75" customHeight="1">
      <c r="B30" s="140" t="s">
        <v>171</v>
      </c>
      <c r="C30" s="130"/>
      <c r="D30" s="141" t="s">
        <v>172</v>
      </c>
      <c r="E30" s="138"/>
      <c r="F30" s="138"/>
      <c r="G30" s="139"/>
      <c r="H30" s="131"/>
      <c r="I30" s="132" t="s">
        <v>23</v>
      </c>
      <c r="J30" s="132" t="s">
        <v>23</v>
      </c>
    </row>
    <row r="31" spans="2:10" ht="15.75" customHeight="1">
      <c r="B31" s="125" t="s">
        <v>173</v>
      </c>
      <c r="C31" s="130"/>
      <c r="D31" s="141" t="s">
        <v>174</v>
      </c>
      <c r="E31" s="138"/>
      <c r="F31" s="138"/>
      <c r="G31" s="139"/>
      <c r="H31" s="131"/>
      <c r="I31" s="132" t="s">
        <v>23</v>
      </c>
      <c r="J31" s="132" t="s">
        <v>23</v>
      </c>
    </row>
    <row r="32" spans="2:10" ht="15.75" customHeight="1">
      <c r="B32" s="135" t="s">
        <v>175</v>
      </c>
      <c r="C32" s="130"/>
      <c r="D32" s="141" t="s">
        <v>176</v>
      </c>
      <c r="E32" s="138"/>
      <c r="F32" s="138"/>
      <c r="G32" s="139"/>
      <c r="H32" s="131"/>
      <c r="I32" s="132" t="s">
        <v>23</v>
      </c>
      <c r="J32" s="132" t="s">
        <v>23</v>
      </c>
    </row>
    <row r="33" spans="2:10" ht="15.75" customHeight="1">
      <c r="B33" s="136" t="s">
        <v>34</v>
      </c>
      <c r="C33" s="137"/>
      <c r="D33" s="141" t="s">
        <v>177</v>
      </c>
      <c r="E33" s="138"/>
      <c r="F33" s="138"/>
      <c r="G33" s="139"/>
      <c r="H33" s="131"/>
      <c r="I33" s="132">
        <f>SUM(I34:I35)</f>
        <v>25657.81</v>
      </c>
      <c r="J33" s="132">
        <f>SUM(J34:J35)</f>
        <v>107983.74</v>
      </c>
    </row>
    <row r="34" spans="2:10" ht="30.75" customHeight="1">
      <c r="B34" s="140" t="s">
        <v>178</v>
      </c>
      <c r="C34" s="130"/>
      <c r="D34" s="209" t="s">
        <v>179</v>
      </c>
      <c r="E34" s="210"/>
      <c r="F34" s="210"/>
      <c r="G34" s="211"/>
      <c r="H34" s="131"/>
      <c r="I34" s="132">
        <v>0</v>
      </c>
      <c r="J34" s="132">
        <v>107983.74</v>
      </c>
    </row>
    <row r="35" spans="2:10" ht="15.75" customHeight="1">
      <c r="B35" s="125" t="s">
        <v>180</v>
      </c>
      <c r="C35" s="130"/>
      <c r="D35" s="209" t="s">
        <v>181</v>
      </c>
      <c r="E35" s="210"/>
      <c r="F35" s="210"/>
      <c r="G35" s="211"/>
      <c r="H35" s="131"/>
      <c r="I35" s="132">
        <v>25657.81</v>
      </c>
      <c r="J35" s="132" t="s">
        <v>23</v>
      </c>
    </row>
    <row r="36" spans="2:10" ht="15.75" customHeight="1">
      <c r="B36" s="125" t="s">
        <v>36</v>
      </c>
      <c r="C36" s="130"/>
      <c r="D36" s="209" t="s">
        <v>182</v>
      </c>
      <c r="E36" s="210"/>
      <c r="F36" s="210"/>
      <c r="G36" s="211"/>
      <c r="H36" s="131"/>
      <c r="I36" s="132" t="s">
        <v>23</v>
      </c>
      <c r="J36" s="132" t="s">
        <v>23</v>
      </c>
    </row>
    <row r="37" spans="2:10" ht="15.75" customHeight="1">
      <c r="B37" s="125" t="s">
        <v>38</v>
      </c>
      <c r="C37" s="130"/>
      <c r="D37" s="209" t="s">
        <v>183</v>
      </c>
      <c r="E37" s="210"/>
      <c r="F37" s="210"/>
      <c r="G37" s="211"/>
      <c r="H37" s="131"/>
      <c r="I37" s="132" t="s">
        <v>23</v>
      </c>
      <c r="J37" s="132" t="s">
        <v>23</v>
      </c>
    </row>
    <row r="38" spans="2:10" ht="15.75" customHeight="1">
      <c r="B38" s="125" t="s">
        <v>40</v>
      </c>
      <c r="C38" s="130"/>
      <c r="D38" s="209" t="s">
        <v>184</v>
      </c>
      <c r="E38" s="210"/>
      <c r="F38" s="210"/>
      <c r="G38" s="211"/>
      <c r="H38" s="131"/>
      <c r="I38" s="132">
        <v>501.5</v>
      </c>
      <c r="J38" s="132">
        <v>478.15</v>
      </c>
    </row>
    <row r="39" spans="2:10" ht="15.75" customHeight="1">
      <c r="B39" s="125" t="s">
        <v>42</v>
      </c>
      <c r="C39" s="130"/>
      <c r="D39" s="209" t="s">
        <v>185</v>
      </c>
      <c r="E39" s="210"/>
      <c r="F39" s="210"/>
      <c r="G39" s="211"/>
      <c r="H39" s="131"/>
      <c r="I39" s="132" t="s">
        <v>23</v>
      </c>
      <c r="J39" s="132" t="s">
        <v>23</v>
      </c>
    </row>
    <row r="40" spans="2:10" ht="15.75" customHeight="1">
      <c r="B40" s="126" t="s">
        <v>56</v>
      </c>
      <c r="C40" s="127" t="s">
        <v>186</v>
      </c>
      <c r="D40" s="212" t="s">
        <v>187</v>
      </c>
      <c r="E40" s="213"/>
      <c r="F40" s="213"/>
      <c r="G40" s="214"/>
      <c r="H40" s="128" t="s">
        <v>285</v>
      </c>
      <c r="I40" s="129">
        <f>SUM(I41,I44,I48,I49,I50,I51,I52,I53,I54,I55)</f>
        <v>501895.18</v>
      </c>
      <c r="J40" s="129">
        <f>SUM(J41,J44,J48,J49,J50,J51,J52,J53,J54,J55)</f>
        <v>0</v>
      </c>
    </row>
    <row r="41" spans="2:10" ht="15.75" customHeight="1">
      <c r="B41" s="125" t="s">
        <v>188</v>
      </c>
      <c r="C41" s="130" t="s">
        <v>189</v>
      </c>
      <c r="D41" s="191" t="s">
        <v>190</v>
      </c>
      <c r="E41" s="192"/>
      <c r="F41" s="192"/>
      <c r="G41" s="193"/>
      <c r="H41" s="131"/>
      <c r="I41" s="133">
        <f>SUM(I42:I43)</f>
        <v>399649.44</v>
      </c>
      <c r="J41" s="133">
        <f>SUM(J42:J43)</f>
        <v>0</v>
      </c>
    </row>
    <row r="42" spans="2:10" ht="15.75" customHeight="1">
      <c r="B42" s="125" t="s">
        <v>191</v>
      </c>
      <c r="C42" s="130" t="s">
        <v>192</v>
      </c>
      <c r="D42" s="191" t="s">
        <v>193</v>
      </c>
      <c r="E42" s="192"/>
      <c r="F42" s="192"/>
      <c r="G42" s="193"/>
      <c r="H42" s="131"/>
      <c r="I42" s="133">
        <v>399649.44</v>
      </c>
      <c r="J42" s="133" t="s">
        <v>23</v>
      </c>
    </row>
    <row r="43" spans="2:10" ht="15.75" customHeight="1">
      <c r="B43" s="125" t="s">
        <v>194</v>
      </c>
      <c r="C43" s="130" t="s">
        <v>195</v>
      </c>
      <c r="D43" s="191" t="s">
        <v>196</v>
      </c>
      <c r="E43" s="192"/>
      <c r="F43" s="192"/>
      <c r="G43" s="193"/>
      <c r="H43" s="131"/>
      <c r="I43" s="133" t="s">
        <v>23</v>
      </c>
      <c r="J43" s="133" t="s">
        <v>23</v>
      </c>
    </row>
    <row r="44" spans="2:10" ht="15.75" customHeight="1">
      <c r="B44" s="125" t="s">
        <v>197</v>
      </c>
      <c r="C44" s="130" t="s">
        <v>198</v>
      </c>
      <c r="D44" s="209" t="s">
        <v>199</v>
      </c>
      <c r="E44" s="210"/>
      <c r="F44" s="210"/>
      <c r="G44" s="211"/>
      <c r="H44" s="131"/>
      <c r="I44" s="133">
        <f>SUM(I45:I47)</f>
        <v>52875.199999999997</v>
      </c>
      <c r="J44" s="133">
        <f>SUM(J45:J47)</f>
        <v>0</v>
      </c>
    </row>
    <row r="45" spans="2:10" ht="15.75" customHeight="1">
      <c r="B45" s="125" t="s">
        <v>200</v>
      </c>
      <c r="C45" s="130" t="s">
        <v>201</v>
      </c>
      <c r="D45" s="209" t="s">
        <v>202</v>
      </c>
      <c r="E45" s="210"/>
      <c r="F45" s="210"/>
      <c r="G45" s="211"/>
      <c r="H45" s="131"/>
      <c r="I45" s="133">
        <v>52875.199999999997</v>
      </c>
      <c r="J45" s="133" t="s">
        <v>23</v>
      </c>
    </row>
    <row r="46" spans="2:10" ht="15.75" customHeight="1">
      <c r="B46" s="125" t="s">
        <v>203</v>
      </c>
      <c r="C46" s="130" t="s">
        <v>204</v>
      </c>
      <c r="D46" s="209" t="s">
        <v>205</v>
      </c>
      <c r="E46" s="210"/>
      <c r="F46" s="210"/>
      <c r="G46" s="211"/>
      <c r="H46" s="131"/>
      <c r="I46" s="133" t="s">
        <v>23</v>
      </c>
      <c r="J46" s="133" t="s">
        <v>23</v>
      </c>
    </row>
    <row r="47" spans="2:10" ht="15.75" customHeight="1">
      <c r="B47" s="125" t="s">
        <v>206</v>
      </c>
      <c r="C47" s="130" t="s">
        <v>207</v>
      </c>
      <c r="D47" s="209" t="s">
        <v>208</v>
      </c>
      <c r="E47" s="210"/>
      <c r="F47" s="210"/>
      <c r="G47" s="211"/>
      <c r="H47" s="131"/>
      <c r="I47" s="133" t="s">
        <v>23</v>
      </c>
      <c r="J47" s="133" t="s">
        <v>23</v>
      </c>
    </row>
    <row r="48" spans="2:10" ht="15.75" customHeight="1">
      <c r="B48" s="125" t="s">
        <v>209</v>
      </c>
      <c r="C48" s="130" t="s">
        <v>210</v>
      </c>
      <c r="D48" s="191" t="s">
        <v>211</v>
      </c>
      <c r="E48" s="192"/>
      <c r="F48" s="192"/>
      <c r="G48" s="193"/>
      <c r="H48" s="131"/>
      <c r="I48" s="133">
        <v>49370.54</v>
      </c>
      <c r="J48" s="133" t="s">
        <v>23</v>
      </c>
    </row>
    <row r="49" spans="2:10" ht="15.75" customHeight="1">
      <c r="B49" s="125" t="s">
        <v>212</v>
      </c>
      <c r="C49" s="130" t="s">
        <v>213</v>
      </c>
      <c r="D49" s="209" t="s">
        <v>214</v>
      </c>
      <c r="E49" s="210"/>
      <c r="F49" s="210"/>
      <c r="G49" s="211"/>
      <c r="H49" s="131"/>
      <c r="I49" s="133" t="s">
        <v>23</v>
      </c>
      <c r="J49" s="133" t="s">
        <v>23</v>
      </c>
    </row>
    <row r="50" spans="2:10" ht="15.75" customHeight="1">
      <c r="B50" s="125" t="s">
        <v>215</v>
      </c>
      <c r="C50" s="130" t="s">
        <v>216</v>
      </c>
      <c r="D50" s="191" t="s">
        <v>217</v>
      </c>
      <c r="E50" s="192"/>
      <c r="F50" s="192"/>
      <c r="G50" s="193"/>
      <c r="H50" s="131"/>
      <c r="I50" s="133" t="s">
        <v>23</v>
      </c>
      <c r="J50" s="133" t="s">
        <v>23</v>
      </c>
    </row>
    <row r="51" spans="2:10" ht="15.75" customHeight="1">
      <c r="B51" s="125" t="s">
        <v>218</v>
      </c>
      <c r="C51" s="130" t="s">
        <v>219</v>
      </c>
      <c r="D51" s="191" t="s">
        <v>220</v>
      </c>
      <c r="E51" s="192"/>
      <c r="F51" s="192"/>
      <c r="G51" s="193"/>
      <c r="H51" s="131"/>
      <c r="I51" s="133" t="s">
        <v>23</v>
      </c>
      <c r="J51" s="133" t="s">
        <v>23</v>
      </c>
    </row>
    <row r="52" spans="2:10" ht="15.75" customHeight="1">
      <c r="B52" s="125" t="s">
        <v>221</v>
      </c>
      <c r="C52" s="130" t="s">
        <v>222</v>
      </c>
      <c r="D52" s="191" t="s">
        <v>223</v>
      </c>
      <c r="E52" s="192"/>
      <c r="F52" s="192"/>
      <c r="G52" s="193"/>
      <c r="H52" s="131"/>
      <c r="I52" s="133" t="s">
        <v>23</v>
      </c>
      <c r="J52" s="133" t="s">
        <v>23</v>
      </c>
    </row>
    <row r="53" spans="2:10" ht="31.5" customHeight="1">
      <c r="B53" s="125" t="s">
        <v>224</v>
      </c>
      <c r="C53" s="130" t="s">
        <v>225</v>
      </c>
      <c r="D53" s="191" t="s">
        <v>226</v>
      </c>
      <c r="E53" s="192"/>
      <c r="F53" s="192"/>
      <c r="G53" s="193"/>
      <c r="H53" s="131"/>
      <c r="I53" s="133" t="s">
        <v>23</v>
      </c>
      <c r="J53" s="133" t="s">
        <v>23</v>
      </c>
    </row>
    <row r="54" spans="2:10" ht="15.75" customHeight="1">
      <c r="B54" s="125" t="s">
        <v>227</v>
      </c>
      <c r="C54" s="130" t="s">
        <v>228</v>
      </c>
      <c r="D54" s="194" t="s">
        <v>229</v>
      </c>
      <c r="E54" s="195"/>
      <c r="F54" s="195"/>
      <c r="G54" s="196"/>
      <c r="H54" s="131"/>
      <c r="I54" s="133" t="s">
        <v>23</v>
      </c>
      <c r="J54" s="133" t="s">
        <v>23</v>
      </c>
    </row>
    <row r="55" spans="2:10" ht="32.1" customHeight="1">
      <c r="B55" s="125" t="s">
        <v>230</v>
      </c>
      <c r="C55" s="130"/>
      <c r="D55" s="197" t="s">
        <v>231</v>
      </c>
      <c r="E55" s="198"/>
      <c r="F55" s="198"/>
      <c r="G55" s="199"/>
      <c r="H55" s="131"/>
      <c r="I55" s="133" t="s">
        <v>23</v>
      </c>
      <c r="J55" s="133" t="s">
        <v>23</v>
      </c>
    </row>
    <row r="56" spans="2:10" ht="15.75" customHeight="1">
      <c r="B56" s="142" t="s">
        <v>58</v>
      </c>
      <c r="C56" s="143" t="s">
        <v>232</v>
      </c>
      <c r="D56" s="200" t="s">
        <v>233</v>
      </c>
      <c r="E56" s="201"/>
      <c r="F56" s="201"/>
      <c r="G56" s="202"/>
      <c r="H56" s="142"/>
      <c r="I56" s="144">
        <f>I21-I40</f>
        <v>5863.1899999999441</v>
      </c>
      <c r="J56" s="144">
        <f>J21-J40</f>
        <v>1994916.9300000002</v>
      </c>
    </row>
    <row r="57" spans="2:10" ht="32.25" customHeight="1">
      <c r="B57" s="142" t="s">
        <v>234</v>
      </c>
      <c r="C57" s="145" t="s">
        <v>235</v>
      </c>
      <c r="D57" s="203" t="s">
        <v>236</v>
      </c>
      <c r="E57" s="204"/>
      <c r="F57" s="204"/>
      <c r="G57" s="205"/>
      <c r="H57" s="146"/>
      <c r="I57" s="144" t="s">
        <v>23</v>
      </c>
      <c r="J57" s="144" t="s">
        <v>23</v>
      </c>
    </row>
    <row r="58" spans="2:10" ht="15.75" customHeight="1">
      <c r="B58" s="142" t="s">
        <v>82</v>
      </c>
      <c r="C58" s="143" t="s">
        <v>237</v>
      </c>
      <c r="D58" s="200" t="s">
        <v>237</v>
      </c>
      <c r="E58" s="201"/>
      <c r="F58" s="201"/>
      <c r="G58" s="202"/>
      <c r="H58" s="146"/>
      <c r="I58" s="147" t="s">
        <v>23</v>
      </c>
      <c r="J58" s="147" t="s">
        <v>23</v>
      </c>
    </row>
    <row r="59" spans="2:10" ht="15.75" customHeight="1">
      <c r="B59" s="142" t="s">
        <v>94</v>
      </c>
      <c r="C59" s="145" t="s">
        <v>238</v>
      </c>
      <c r="D59" s="206" t="s">
        <v>238</v>
      </c>
      <c r="E59" s="207"/>
      <c r="F59" s="207"/>
      <c r="G59" s="208"/>
      <c r="H59" s="146"/>
      <c r="I59" s="147" t="s">
        <v>23</v>
      </c>
      <c r="J59" s="147" t="s">
        <v>23</v>
      </c>
    </row>
    <row r="60" spans="2:10" ht="15.75" customHeight="1">
      <c r="B60" s="142" t="s">
        <v>120</v>
      </c>
      <c r="C60" s="143" t="s">
        <v>239</v>
      </c>
      <c r="D60" s="200" t="s">
        <v>239</v>
      </c>
      <c r="E60" s="201"/>
      <c r="F60" s="201"/>
      <c r="G60" s="202"/>
      <c r="H60" s="146"/>
      <c r="I60" s="144">
        <f>SUM(I56,I57,I58,I59)</f>
        <v>5863.1899999999441</v>
      </c>
      <c r="J60" s="144">
        <f>SUM(J56,J57,J58,J59)</f>
        <v>1994916.9300000002</v>
      </c>
    </row>
    <row r="61" spans="2:10" ht="11.1" customHeight="1">
      <c r="B61" s="190" t="s">
        <v>240</v>
      </c>
      <c r="C61" s="190"/>
      <c r="D61" s="190"/>
      <c r="E61" s="190"/>
      <c r="F61" s="190"/>
      <c r="G61" s="190"/>
      <c r="H61" s="190"/>
      <c r="I61" s="190"/>
      <c r="J61" s="190"/>
    </row>
    <row r="62" spans="2:10" ht="27.75" customHeight="1">
      <c r="B62" s="188" t="s">
        <v>289</v>
      </c>
      <c r="C62" s="188"/>
      <c r="D62" s="188"/>
      <c r="E62" s="188"/>
      <c r="F62" s="188"/>
      <c r="G62" s="188"/>
      <c r="H62" s="148"/>
      <c r="I62" s="189" t="s">
        <v>290</v>
      </c>
      <c r="J62" s="189"/>
    </row>
    <row r="63" spans="2:10" s="7" customFormat="1" ht="18.75" customHeight="1">
      <c r="B63" s="186" t="s">
        <v>241</v>
      </c>
      <c r="C63" s="186"/>
      <c r="D63" s="186"/>
      <c r="E63" s="186"/>
      <c r="F63" s="186"/>
      <c r="G63" s="186"/>
      <c r="H63" s="10" t="s">
        <v>144</v>
      </c>
      <c r="I63" s="187" t="s">
        <v>145</v>
      </c>
      <c r="J63" s="187"/>
    </row>
    <row r="64" spans="2:10" s="7" customFormat="1" ht="15" customHeight="1">
      <c r="B64" s="188" t="s">
        <v>287</v>
      </c>
      <c r="C64" s="188"/>
      <c r="D64" s="188"/>
      <c r="E64" s="188"/>
      <c r="F64" s="188"/>
      <c r="G64" s="188"/>
      <c r="H64" s="149"/>
      <c r="I64" s="189" t="s">
        <v>146</v>
      </c>
      <c r="J64" s="189"/>
    </row>
    <row r="65" spans="2:10" s="7" customFormat="1" ht="15.6" customHeight="1">
      <c r="B65" s="186" t="s">
        <v>242</v>
      </c>
      <c r="C65" s="186"/>
      <c r="D65" s="186"/>
      <c r="E65" s="186"/>
      <c r="F65" s="186"/>
      <c r="G65" s="186"/>
      <c r="H65" s="10" t="s">
        <v>243</v>
      </c>
      <c r="I65" s="187" t="s">
        <v>145</v>
      </c>
      <c r="J65" s="187"/>
    </row>
  </sheetData>
  <mergeCells count="62">
    <mergeCell ref="B8:J8"/>
    <mergeCell ref="B1:J1"/>
    <mergeCell ref="D2:J2"/>
    <mergeCell ref="B5:J5"/>
    <mergeCell ref="B6:J6"/>
    <mergeCell ref="B7:J7"/>
    <mergeCell ref="D20:G20"/>
    <mergeCell ref="B9:J9"/>
    <mergeCell ref="B10:J10"/>
    <mergeCell ref="B11:J11"/>
    <mergeCell ref="B12:J12"/>
    <mergeCell ref="B13:J13"/>
    <mergeCell ref="B14:J14"/>
    <mergeCell ref="B16:J16"/>
    <mergeCell ref="B17:J17"/>
    <mergeCell ref="B18:J18"/>
    <mergeCell ref="B19:C19"/>
    <mergeCell ref="D19:G19"/>
    <mergeCell ref="D37:G37"/>
    <mergeCell ref="D21:G21"/>
    <mergeCell ref="D22:G22"/>
    <mergeCell ref="D23:G23"/>
    <mergeCell ref="D24:G24"/>
    <mergeCell ref="D25:G25"/>
    <mergeCell ref="D26:G26"/>
    <mergeCell ref="D27:G27"/>
    <mergeCell ref="D28:G28"/>
    <mergeCell ref="D34:G34"/>
    <mergeCell ref="D35:G35"/>
    <mergeCell ref="D36:G36"/>
    <mergeCell ref="D49:G49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B61:J61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B65:G65"/>
    <mergeCell ref="I65:J65"/>
    <mergeCell ref="B62:G62"/>
    <mergeCell ref="I62:J62"/>
    <mergeCell ref="B63:G63"/>
    <mergeCell ref="I63:J63"/>
    <mergeCell ref="B64:G64"/>
    <mergeCell ref="I64:J64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1E19-0251-4D6C-AC28-2338607F4478}">
  <sheetPr>
    <pageSetUpPr fitToPage="1"/>
  </sheetPr>
  <dimension ref="A1:S105"/>
  <sheetViews>
    <sheetView tabSelected="1" topLeftCell="A3" workbookViewId="0">
      <selection activeCell="R11" sqref="R11"/>
    </sheetView>
  </sheetViews>
  <sheetFormatPr defaultColWidth="9.7109375" defaultRowHeight="15"/>
  <cols>
    <col min="1" max="1" width="9.7109375" style="6"/>
    <col min="2" max="2" width="6" style="11" customWidth="1"/>
    <col min="3" max="3" width="32.85546875" style="6" customWidth="1"/>
    <col min="4" max="11" width="15.7109375" style="6" customWidth="1"/>
    <col min="12" max="12" width="13.140625" style="6" customWidth="1"/>
    <col min="13" max="14" width="15.7109375" style="6" customWidth="1"/>
    <col min="15" max="15" width="20.28515625" style="6" customWidth="1"/>
    <col min="16" max="16384" width="9.7109375" style="6"/>
  </cols>
  <sheetData>
    <row r="1" spans="2:19" ht="34.5" hidden="1" customHeight="1">
      <c r="B1" s="232" t="s">
        <v>0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2:19" ht="28.5" customHeight="1">
      <c r="K2" s="95"/>
      <c r="L2" s="233" t="s">
        <v>264</v>
      </c>
      <c r="M2" s="233"/>
      <c r="N2" s="233"/>
    </row>
    <row r="3" spans="2:19" ht="15" customHeight="1">
      <c r="L3" s="6" t="s">
        <v>265</v>
      </c>
    </row>
    <row r="4" spans="2:19" ht="15" customHeight="1">
      <c r="B4" s="234" t="s">
        <v>266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2:19" ht="15" hidden="1" customHeight="1"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9" ht="15" customHeight="1">
      <c r="B6" s="234" t="s">
        <v>288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2:19" ht="15" customHeight="1">
      <c r="B7" s="234" t="s">
        <v>267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2:19" ht="15" customHeight="1">
      <c r="B8" s="120"/>
      <c r="C8" s="120"/>
      <c r="D8" s="120"/>
      <c r="E8" s="120"/>
      <c r="F8" s="120"/>
      <c r="G8" s="120" t="s">
        <v>9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spans="2:19" ht="5.25" customHeight="1"/>
    <row r="10" spans="2:19" ht="15" customHeight="1">
      <c r="B10" s="237" t="s">
        <v>12</v>
      </c>
      <c r="C10" s="237" t="s">
        <v>244</v>
      </c>
      <c r="D10" s="237" t="s">
        <v>245</v>
      </c>
      <c r="E10" s="239" t="s">
        <v>246</v>
      </c>
      <c r="F10" s="240"/>
      <c r="G10" s="240"/>
      <c r="H10" s="240"/>
      <c r="I10" s="240"/>
      <c r="J10" s="240"/>
      <c r="K10" s="240"/>
      <c r="L10" s="240"/>
      <c r="M10" s="241"/>
      <c r="N10" s="237" t="s">
        <v>247</v>
      </c>
    </row>
    <row r="11" spans="2:19" ht="123" customHeight="1">
      <c r="B11" s="238"/>
      <c r="C11" s="238"/>
      <c r="D11" s="238"/>
      <c r="E11" s="110" t="s">
        <v>248</v>
      </c>
      <c r="F11" s="110" t="s">
        <v>268</v>
      </c>
      <c r="G11" s="110" t="s">
        <v>249</v>
      </c>
      <c r="H11" s="110" t="s">
        <v>250</v>
      </c>
      <c r="I11" s="110" t="s">
        <v>251</v>
      </c>
      <c r="J11" s="12" t="s">
        <v>252</v>
      </c>
      <c r="K11" s="110" t="s">
        <v>253</v>
      </c>
      <c r="L11" s="110" t="s">
        <v>254</v>
      </c>
      <c r="M11" s="111" t="s">
        <v>255</v>
      </c>
      <c r="N11" s="238"/>
    </row>
    <row r="12" spans="2:19" ht="15" customHeight="1">
      <c r="B12" s="112">
        <v>1</v>
      </c>
      <c r="C12" s="112">
        <v>2</v>
      </c>
      <c r="D12" s="112">
        <v>3</v>
      </c>
      <c r="E12" s="112">
        <v>4</v>
      </c>
      <c r="F12" s="112">
        <v>5</v>
      </c>
      <c r="G12" s="112">
        <v>6</v>
      </c>
      <c r="H12" s="112">
        <v>7</v>
      </c>
      <c r="I12" s="112">
        <v>8</v>
      </c>
      <c r="J12" s="112">
        <v>9</v>
      </c>
      <c r="K12" s="112">
        <v>10</v>
      </c>
      <c r="L12" s="113" t="s">
        <v>256</v>
      </c>
      <c r="M12" s="112">
        <v>12</v>
      </c>
      <c r="N12" s="112">
        <v>13</v>
      </c>
    </row>
    <row r="13" spans="2:19" ht="33" customHeight="1">
      <c r="B13" s="114" t="s">
        <v>17</v>
      </c>
      <c r="C13" s="115" t="s">
        <v>269</v>
      </c>
      <c r="D13" s="116">
        <f t="shared" ref="D13:M13" si="0">SUM(D14:D15)</f>
        <v>30320.87</v>
      </c>
      <c r="E13" s="116">
        <f t="shared" si="0"/>
        <v>125997.95</v>
      </c>
      <c r="F13" s="116">
        <f t="shared" si="0"/>
        <v>0</v>
      </c>
      <c r="G13" s="116">
        <f t="shared" si="0"/>
        <v>0</v>
      </c>
      <c r="H13" s="116">
        <f t="shared" si="0"/>
        <v>0</v>
      </c>
      <c r="I13" s="116">
        <f t="shared" si="0"/>
        <v>0</v>
      </c>
      <c r="J13" s="116">
        <f t="shared" si="0"/>
        <v>-125499.29000000001</v>
      </c>
      <c r="K13" s="116">
        <f t="shared" si="0"/>
        <v>0</v>
      </c>
      <c r="L13" s="116">
        <f t="shared" si="0"/>
        <v>0</v>
      </c>
      <c r="M13" s="116">
        <f t="shared" si="0"/>
        <v>0</v>
      </c>
      <c r="N13" s="116">
        <f t="shared" ref="N13:N27" si="1">SUM(D13:M13)</f>
        <v>30819.53</v>
      </c>
      <c r="O13" s="13"/>
    </row>
    <row r="14" spans="2:19" ht="19.5" customHeight="1">
      <c r="B14" s="117" t="s">
        <v>19</v>
      </c>
      <c r="C14" s="118" t="s">
        <v>257</v>
      </c>
      <c r="D14" s="119">
        <v>30320.87</v>
      </c>
      <c r="E14" s="119">
        <v>0</v>
      </c>
      <c r="F14" s="119">
        <v>7209.01</v>
      </c>
      <c r="G14" s="119" t="s">
        <v>23</v>
      </c>
      <c r="H14" s="119" t="s">
        <v>23</v>
      </c>
      <c r="I14" s="119" t="s">
        <v>23</v>
      </c>
      <c r="J14" s="119">
        <v>-6710.35</v>
      </c>
      <c r="K14" s="119" t="s">
        <v>23</v>
      </c>
      <c r="L14" s="119" t="s">
        <v>23</v>
      </c>
      <c r="M14" s="119">
        <v>0</v>
      </c>
      <c r="N14" s="119">
        <f t="shared" si="1"/>
        <v>30819.53</v>
      </c>
      <c r="O14" s="14"/>
    </row>
    <row r="15" spans="2:19" ht="19.5" customHeight="1">
      <c r="B15" s="117" t="s">
        <v>30</v>
      </c>
      <c r="C15" s="118" t="s">
        <v>258</v>
      </c>
      <c r="D15" s="119">
        <v>0</v>
      </c>
      <c r="E15" s="119">
        <v>125997.95</v>
      </c>
      <c r="F15" s="119">
        <v>-7209.01</v>
      </c>
      <c r="G15" s="119" t="s">
        <v>23</v>
      </c>
      <c r="H15" s="119" t="s">
        <v>23</v>
      </c>
      <c r="I15" s="119" t="s">
        <v>23</v>
      </c>
      <c r="J15" s="119">
        <v>-118788.94</v>
      </c>
      <c r="K15" s="119" t="s">
        <v>23</v>
      </c>
      <c r="L15" s="119" t="s">
        <v>23</v>
      </c>
      <c r="M15" s="119">
        <v>0</v>
      </c>
      <c r="N15" s="119">
        <f t="shared" si="1"/>
        <v>0</v>
      </c>
      <c r="O15" s="13"/>
    </row>
    <row r="16" spans="2:19" ht="33" customHeight="1">
      <c r="B16" s="114" t="s">
        <v>56</v>
      </c>
      <c r="C16" s="115" t="s">
        <v>270</v>
      </c>
      <c r="D16" s="116">
        <f t="shared" ref="D16:M16" si="2">SUM(D17:D18)</f>
        <v>2008126.0699999998</v>
      </c>
      <c r="E16" s="116">
        <f t="shared" si="2"/>
        <v>173752.73</v>
      </c>
      <c r="F16" s="116">
        <f t="shared" si="2"/>
        <v>0</v>
      </c>
      <c r="G16" s="116">
        <f t="shared" si="2"/>
        <v>0</v>
      </c>
      <c r="H16" s="116">
        <f t="shared" si="2"/>
        <v>0</v>
      </c>
      <c r="I16" s="116">
        <f t="shared" si="2"/>
        <v>0</v>
      </c>
      <c r="J16" s="116">
        <f t="shared" si="2"/>
        <v>-213721.96</v>
      </c>
      <c r="K16" s="116">
        <f t="shared" si="2"/>
        <v>0</v>
      </c>
      <c r="L16" s="116">
        <f t="shared" si="2"/>
        <v>0</v>
      </c>
      <c r="M16" s="116">
        <f t="shared" si="2"/>
        <v>0</v>
      </c>
      <c r="N16" s="116">
        <f t="shared" si="1"/>
        <v>1968156.8399999999</v>
      </c>
      <c r="O16" s="13"/>
    </row>
    <row r="17" spans="1:16" ht="18" customHeight="1">
      <c r="B17" s="117" t="s">
        <v>259</v>
      </c>
      <c r="C17" s="118" t="s">
        <v>257</v>
      </c>
      <c r="D17" s="119">
        <v>2007372.4</v>
      </c>
      <c r="E17" s="119">
        <v>15232.69</v>
      </c>
      <c r="F17" s="119" t="s">
        <v>23</v>
      </c>
      <c r="G17" s="119" t="s">
        <v>23</v>
      </c>
      <c r="H17" s="119" t="s">
        <v>23</v>
      </c>
      <c r="I17" s="119" t="s">
        <v>23</v>
      </c>
      <c r="J17" s="119">
        <v>-56422.96</v>
      </c>
      <c r="K17" s="119" t="s">
        <v>23</v>
      </c>
      <c r="L17" s="119" t="s">
        <v>23</v>
      </c>
      <c r="M17" s="119">
        <v>0</v>
      </c>
      <c r="N17" s="119">
        <f t="shared" si="1"/>
        <v>1966182.13</v>
      </c>
      <c r="O17" s="13"/>
    </row>
    <row r="18" spans="1:16" ht="18.75" customHeight="1">
      <c r="B18" s="117" t="s">
        <v>197</v>
      </c>
      <c r="C18" s="118" t="s">
        <v>258</v>
      </c>
      <c r="D18" s="119">
        <v>753.67</v>
      </c>
      <c r="E18" s="119">
        <v>158520.04</v>
      </c>
      <c r="F18" s="119" t="s">
        <v>23</v>
      </c>
      <c r="G18" s="119" t="s">
        <v>23</v>
      </c>
      <c r="H18" s="119" t="s">
        <v>23</v>
      </c>
      <c r="I18" s="119" t="s">
        <v>23</v>
      </c>
      <c r="J18" s="119">
        <v>-157299</v>
      </c>
      <c r="K18" s="119" t="s">
        <v>23</v>
      </c>
      <c r="L18" s="119" t="s">
        <v>23</v>
      </c>
      <c r="M18" s="119">
        <v>0</v>
      </c>
      <c r="N18" s="119">
        <f t="shared" si="1"/>
        <v>1974.710000000021</v>
      </c>
      <c r="O18" s="13"/>
    </row>
    <row r="19" spans="1:16" ht="45" customHeight="1">
      <c r="B19" s="114" t="s">
        <v>58</v>
      </c>
      <c r="C19" s="115" t="s">
        <v>271</v>
      </c>
      <c r="D19" s="116">
        <f t="shared" ref="D19:M19" si="3">SUM(D20:D21)</f>
        <v>0</v>
      </c>
      <c r="E19" s="116">
        <f t="shared" si="3"/>
        <v>0</v>
      </c>
      <c r="F19" s="116">
        <f t="shared" si="3"/>
        <v>0</v>
      </c>
      <c r="G19" s="116">
        <f t="shared" si="3"/>
        <v>0</v>
      </c>
      <c r="H19" s="116">
        <f t="shared" si="3"/>
        <v>0</v>
      </c>
      <c r="I19" s="116">
        <f t="shared" si="3"/>
        <v>0</v>
      </c>
      <c r="J19" s="116">
        <f t="shared" si="3"/>
        <v>0</v>
      </c>
      <c r="K19" s="116">
        <f t="shared" si="3"/>
        <v>0</v>
      </c>
      <c r="L19" s="116">
        <f t="shared" si="3"/>
        <v>0</v>
      </c>
      <c r="M19" s="116">
        <f t="shared" si="3"/>
        <v>0</v>
      </c>
      <c r="N19" s="116">
        <f t="shared" si="1"/>
        <v>0</v>
      </c>
      <c r="O19" s="13"/>
    </row>
    <row r="20" spans="1:16" ht="18.75" customHeight="1">
      <c r="B20" s="117" t="s">
        <v>60</v>
      </c>
      <c r="C20" s="118" t="s">
        <v>257</v>
      </c>
      <c r="D20" s="119">
        <v>0</v>
      </c>
      <c r="E20" s="119" t="s">
        <v>23</v>
      </c>
      <c r="F20" s="119" t="s">
        <v>23</v>
      </c>
      <c r="G20" s="119" t="s">
        <v>23</v>
      </c>
      <c r="H20" s="119" t="s">
        <v>23</v>
      </c>
      <c r="I20" s="119" t="s">
        <v>23</v>
      </c>
      <c r="J20" s="119" t="s">
        <v>23</v>
      </c>
      <c r="K20" s="119" t="s">
        <v>23</v>
      </c>
      <c r="L20" s="119" t="s">
        <v>23</v>
      </c>
      <c r="M20" s="119" t="s">
        <v>23</v>
      </c>
      <c r="N20" s="119">
        <f t="shared" si="1"/>
        <v>0</v>
      </c>
      <c r="O20" s="13"/>
    </row>
    <row r="21" spans="1:16" ht="18.75" customHeight="1">
      <c r="B21" s="117" t="s">
        <v>62</v>
      </c>
      <c r="C21" s="118" t="s">
        <v>258</v>
      </c>
      <c r="D21" s="119" t="s">
        <v>23</v>
      </c>
      <c r="E21" s="119" t="s">
        <v>23</v>
      </c>
      <c r="F21" s="119" t="s">
        <v>23</v>
      </c>
      <c r="G21" s="119" t="s">
        <v>23</v>
      </c>
      <c r="H21" s="119" t="s">
        <v>23</v>
      </c>
      <c r="I21" s="119" t="s">
        <v>23</v>
      </c>
      <c r="J21" s="119" t="s">
        <v>23</v>
      </c>
      <c r="K21" s="119" t="s">
        <v>23</v>
      </c>
      <c r="L21" s="119" t="s">
        <v>23</v>
      </c>
      <c r="M21" s="119" t="s">
        <v>23</v>
      </c>
      <c r="N21" s="119">
        <f t="shared" si="1"/>
        <v>0</v>
      </c>
      <c r="O21" s="13"/>
    </row>
    <row r="22" spans="1:16" ht="33" customHeight="1">
      <c r="B22" s="114" t="s">
        <v>80</v>
      </c>
      <c r="C22" s="115" t="s">
        <v>272</v>
      </c>
      <c r="D22" s="116">
        <f t="shared" ref="D22:M22" si="4">SUM(D23:D24)</f>
        <v>0</v>
      </c>
      <c r="E22" s="116">
        <f t="shared" si="4"/>
        <v>0</v>
      </c>
      <c r="F22" s="116">
        <f t="shared" si="4"/>
        <v>0</v>
      </c>
      <c r="G22" s="116">
        <f t="shared" si="4"/>
        <v>0</v>
      </c>
      <c r="H22" s="116">
        <f t="shared" si="4"/>
        <v>0</v>
      </c>
      <c r="I22" s="116">
        <f t="shared" si="4"/>
        <v>0</v>
      </c>
      <c r="J22" s="116">
        <f t="shared" si="4"/>
        <v>0</v>
      </c>
      <c r="K22" s="116">
        <f t="shared" si="4"/>
        <v>0</v>
      </c>
      <c r="L22" s="116">
        <f t="shared" si="4"/>
        <v>0</v>
      </c>
      <c r="M22" s="116">
        <f t="shared" si="4"/>
        <v>0</v>
      </c>
      <c r="N22" s="116">
        <f t="shared" si="1"/>
        <v>0</v>
      </c>
      <c r="O22" s="13"/>
    </row>
    <row r="23" spans="1:16" ht="22.5" customHeight="1">
      <c r="B23" s="117" t="s">
        <v>260</v>
      </c>
      <c r="C23" s="118" t="s">
        <v>257</v>
      </c>
      <c r="D23" s="119" t="s">
        <v>23</v>
      </c>
      <c r="E23" s="119" t="s">
        <v>23</v>
      </c>
      <c r="F23" s="119" t="s">
        <v>23</v>
      </c>
      <c r="G23" s="119" t="s">
        <v>23</v>
      </c>
      <c r="H23" s="119" t="s">
        <v>23</v>
      </c>
      <c r="I23" s="119" t="s">
        <v>23</v>
      </c>
      <c r="J23" s="119" t="s">
        <v>23</v>
      </c>
      <c r="K23" s="119" t="s">
        <v>23</v>
      </c>
      <c r="L23" s="119" t="s">
        <v>23</v>
      </c>
      <c r="M23" s="119" t="s">
        <v>23</v>
      </c>
      <c r="N23" s="119">
        <f t="shared" si="1"/>
        <v>0</v>
      </c>
      <c r="O23" s="13"/>
    </row>
    <row r="24" spans="1:16" ht="21.75" customHeight="1">
      <c r="B24" s="117" t="s">
        <v>261</v>
      </c>
      <c r="C24" s="118" t="s">
        <v>258</v>
      </c>
      <c r="D24" s="119" t="s">
        <v>23</v>
      </c>
      <c r="E24" s="119" t="s">
        <v>23</v>
      </c>
      <c r="F24" s="119" t="s">
        <v>23</v>
      </c>
      <c r="G24" s="119" t="s">
        <v>23</v>
      </c>
      <c r="H24" s="119" t="s">
        <v>23</v>
      </c>
      <c r="I24" s="119" t="s">
        <v>23</v>
      </c>
      <c r="J24" s="119" t="s">
        <v>23</v>
      </c>
      <c r="K24" s="119" t="s">
        <v>23</v>
      </c>
      <c r="L24" s="119" t="s">
        <v>23</v>
      </c>
      <c r="M24" s="119" t="s">
        <v>23</v>
      </c>
      <c r="N24" s="119">
        <f t="shared" si="1"/>
        <v>0</v>
      </c>
      <c r="O24" s="13"/>
    </row>
    <row r="25" spans="1:16" ht="31.5" customHeight="1">
      <c r="B25" s="114" t="s">
        <v>82</v>
      </c>
      <c r="C25" s="115" t="s">
        <v>273</v>
      </c>
      <c r="D25" s="116">
        <f t="shared" ref="D25:M25" si="5">SUM(D26:D27)</f>
        <v>8676.7099999999991</v>
      </c>
      <c r="E25" s="116">
        <f t="shared" si="5"/>
        <v>0</v>
      </c>
      <c r="F25" s="116">
        <f t="shared" si="5"/>
        <v>0</v>
      </c>
      <c r="G25" s="116">
        <f t="shared" si="5"/>
        <v>1680.36</v>
      </c>
      <c r="H25" s="116">
        <f t="shared" si="5"/>
        <v>0</v>
      </c>
      <c r="I25" s="116">
        <f t="shared" si="5"/>
        <v>0</v>
      </c>
      <c r="J25" s="116">
        <f t="shared" si="5"/>
        <v>-1680.36</v>
      </c>
      <c r="K25" s="116">
        <f t="shared" si="5"/>
        <v>0</v>
      </c>
      <c r="L25" s="116">
        <f t="shared" si="5"/>
        <v>0</v>
      </c>
      <c r="M25" s="116">
        <f t="shared" si="5"/>
        <v>0</v>
      </c>
      <c r="N25" s="116">
        <f t="shared" si="1"/>
        <v>8676.7099999999991</v>
      </c>
      <c r="O25" s="13"/>
    </row>
    <row r="26" spans="1:16" ht="23.25" customHeight="1">
      <c r="B26" s="117" t="s">
        <v>19</v>
      </c>
      <c r="C26" s="118" t="s">
        <v>257</v>
      </c>
      <c r="D26" s="119">
        <v>89.9</v>
      </c>
      <c r="E26" s="119">
        <v>0</v>
      </c>
      <c r="F26" s="119" t="s">
        <v>23</v>
      </c>
      <c r="G26" s="119">
        <v>1680.36</v>
      </c>
      <c r="H26" s="119" t="s">
        <v>23</v>
      </c>
      <c r="I26" s="119" t="s">
        <v>23</v>
      </c>
      <c r="J26" s="119">
        <v>-1680.36</v>
      </c>
      <c r="K26" s="119" t="s">
        <v>23</v>
      </c>
      <c r="L26" s="119" t="s">
        <v>23</v>
      </c>
      <c r="M26" s="119" t="s">
        <v>23</v>
      </c>
      <c r="N26" s="119">
        <f t="shared" si="1"/>
        <v>89.900000000000091</v>
      </c>
      <c r="O26" s="14"/>
    </row>
    <row r="27" spans="1:16" ht="25.5" customHeight="1">
      <c r="B27" s="117" t="s">
        <v>30</v>
      </c>
      <c r="C27" s="118" t="s">
        <v>258</v>
      </c>
      <c r="D27" s="119">
        <v>8586.81</v>
      </c>
      <c r="E27" s="119" t="s">
        <v>23</v>
      </c>
      <c r="F27" s="119" t="s">
        <v>23</v>
      </c>
      <c r="G27" s="119" t="s">
        <v>23</v>
      </c>
      <c r="H27" s="119" t="s">
        <v>23</v>
      </c>
      <c r="I27" s="119" t="s">
        <v>23</v>
      </c>
      <c r="J27" s="119" t="s">
        <v>23</v>
      </c>
      <c r="K27" s="119" t="s">
        <v>23</v>
      </c>
      <c r="L27" s="119" t="s">
        <v>23</v>
      </c>
      <c r="M27" s="119" t="s">
        <v>23</v>
      </c>
      <c r="N27" s="119">
        <f t="shared" si="1"/>
        <v>8586.81</v>
      </c>
      <c r="O27" s="13"/>
    </row>
    <row r="28" spans="1:16" ht="28.5" customHeight="1">
      <c r="B28" s="114" t="s">
        <v>94</v>
      </c>
      <c r="C28" s="115" t="s">
        <v>262</v>
      </c>
      <c r="D28" s="116">
        <f t="shared" ref="D28:N28" si="6">SUM(D13,D16,D19,D22,D25)</f>
        <v>2047123.65</v>
      </c>
      <c r="E28" s="116">
        <f t="shared" si="6"/>
        <v>299750.68</v>
      </c>
      <c r="F28" s="116">
        <f t="shared" si="6"/>
        <v>0</v>
      </c>
      <c r="G28" s="116">
        <f t="shared" si="6"/>
        <v>1680.36</v>
      </c>
      <c r="H28" s="116">
        <f t="shared" si="6"/>
        <v>0</v>
      </c>
      <c r="I28" s="116">
        <f t="shared" si="6"/>
        <v>0</v>
      </c>
      <c r="J28" s="116">
        <f t="shared" si="6"/>
        <v>-340901.61</v>
      </c>
      <c r="K28" s="116">
        <f t="shared" si="6"/>
        <v>0</v>
      </c>
      <c r="L28" s="116">
        <f t="shared" si="6"/>
        <v>0</v>
      </c>
      <c r="M28" s="116">
        <f t="shared" si="6"/>
        <v>0</v>
      </c>
      <c r="N28" s="116">
        <f t="shared" si="6"/>
        <v>2007653.0799999998</v>
      </c>
      <c r="O28" s="13"/>
    </row>
    <row r="29" spans="1:16" ht="15" customHeight="1">
      <c r="B29" s="235" t="s">
        <v>274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</row>
    <row r="30" spans="1:16" customFormat="1" ht="99" customHeight="1">
      <c r="A30" s="2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P30" s="2"/>
    </row>
    <row r="31" spans="1:16" s="79" customFormat="1" ht="12.75" customHeight="1">
      <c r="A31" s="2"/>
    </row>
    <row r="32" spans="1:1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</sheetData>
  <mergeCells count="11">
    <mergeCell ref="B29:N30"/>
    <mergeCell ref="B10:B11"/>
    <mergeCell ref="C10:C11"/>
    <mergeCell ref="D10:D11"/>
    <mergeCell ref="E10:M10"/>
    <mergeCell ref="N10:N11"/>
    <mergeCell ref="B1:N1"/>
    <mergeCell ref="L2:N2"/>
    <mergeCell ref="B4:N4"/>
    <mergeCell ref="B7:N7"/>
    <mergeCell ref="B6:N6"/>
  </mergeCells>
  <pageMargins left="0.7" right="0.7" top="0.75" bottom="0.75" header="0.3" footer="0.3"/>
  <pageSetup paperSize="9" scale="60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VSAFAS 20 2 PR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Renata Zažeckienė</cp:lastModifiedBy>
  <cp:lastPrinted>2026-04-28T11:46:40Z</cp:lastPrinted>
  <dcterms:created xsi:type="dcterms:W3CDTF">2009-07-20T14:30:53Z</dcterms:created>
  <dcterms:modified xsi:type="dcterms:W3CDTF">2026-04-28T11:46:54Z</dcterms:modified>
</cp:coreProperties>
</file>