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zaz\Desktop\L-d Saulutė 2025 m. pusmečio balansas\"/>
    </mc:Choice>
  </mc:AlternateContent>
  <xr:revisionPtr revIDLastSave="0" documentId="13_ncr:1_{95725BF4-C734-43A8-9168-5DC4E660D832}" xr6:coauthVersionLast="47" xr6:coauthVersionMax="47" xr10:uidLastSave="{00000000-0000-0000-0000-000000000000}"/>
  <bookViews>
    <workbookView xWindow="-120" yWindow="-120" windowWidth="29040" windowHeight="15840" activeTab="1" xr2:uid="{B4B1AEAD-C9C4-4123-9E64-751FCDC9656B}"/>
  </bookViews>
  <sheets>
    <sheet name="FBA" sheetId="3" r:id="rId1"/>
    <sheet name="VRA" sheetId="2" r:id="rId2"/>
    <sheet name="20 VSAFAS 4 PR" sheetId="1" r:id="rId3"/>
  </sheets>
  <definedNames>
    <definedName name="_xlnm.Print_Titles" localSheetId="2">'20 VSAFAS 4 PR'!$10:$12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N24" i="1"/>
  <c r="N23" i="1"/>
  <c r="M22" i="1"/>
  <c r="L22" i="1"/>
  <c r="L25" i="1" s="1"/>
  <c r="K22" i="1"/>
  <c r="J22" i="1"/>
  <c r="I22" i="1"/>
  <c r="H22" i="1"/>
  <c r="G22" i="1"/>
  <c r="F22" i="1"/>
  <c r="E22" i="1"/>
  <c r="N22" i="1" s="1"/>
  <c r="D22" i="1"/>
  <c r="N21" i="1"/>
  <c r="N20" i="1"/>
  <c r="M19" i="1"/>
  <c r="M25" i="1" s="1"/>
  <c r="L19" i="1"/>
  <c r="K19" i="1"/>
  <c r="J19" i="1"/>
  <c r="I19" i="1"/>
  <c r="H19" i="1"/>
  <c r="G19" i="1"/>
  <c r="F19" i="1"/>
  <c r="E19" i="1"/>
  <c r="D19" i="1"/>
  <c r="N18" i="1"/>
  <c r="N17" i="1"/>
  <c r="N16" i="1"/>
  <c r="M16" i="1"/>
  <c r="L16" i="1"/>
  <c r="K16" i="1"/>
  <c r="J16" i="1"/>
  <c r="I16" i="1"/>
  <c r="H16" i="1"/>
  <c r="G16" i="1"/>
  <c r="G25" i="1" s="1"/>
  <c r="F16" i="1"/>
  <c r="E16" i="1"/>
  <c r="D16" i="1"/>
  <c r="N15" i="1"/>
  <c r="N14" i="1"/>
  <c r="M13" i="1"/>
  <c r="L13" i="1"/>
  <c r="K13" i="1"/>
  <c r="J13" i="1"/>
  <c r="J25" i="1" s="1"/>
  <c r="I13" i="1"/>
  <c r="I25" i="1" s="1"/>
  <c r="H13" i="1"/>
  <c r="H25" i="1" s="1"/>
  <c r="G13" i="1"/>
  <c r="F13" i="1"/>
  <c r="E13" i="1"/>
  <c r="D13" i="1"/>
  <c r="J47" i="2"/>
  <c r="I47" i="2"/>
  <c r="J31" i="2"/>
  <c r="I31" i="2"/>
  <c r="J28" i="2"/>
  <c r="I28" i="2"/>
  <c r="J22" i="2"/>
  <c r="I22" i="2"/>
  <c r="J21" i="2"/>
  <c r="J46" i="2" s="1"/>
  <c r="J54" i="2" s="1"/>
  <c r="J56" i="2" s="1"/>
  <c r="I21" i="2"/>
  <c r="I46" i="2" s="1"/>
  <c r="I54" i="2" s="1"/>
  <c r="I56" i="2" s="1"/>
  <c r="H90" i="3"/>
  <c r="G90" i="3"/>
  <c r="H86" i="3"/>
  <c r="H84" i="3" s="1"/>
  <c r="G86" i="3"/>
  <c r="G84" i="3" s="1"/>
  <c r="H75" i="3"/>
  <c r="G75" i="3"/>
  <c r="G69" i="3" s="1"/>
  <c r="H69" i="3"/>
  <c r="H65" i="3"/>
  <c r="H64" i="3" s="1"/>
  <c r="G65" i="3"/>
  <c r="H59" i="3"/>
  <c r="G59" i="3"/>
  <c r="H49" i="3"/>
  <c r="G49" i="3"/>
  <c r="H42" i="3"/>
  <c r="G42" i="3"/>
  <c r="G41" i="3" s="1"/>
  <c r="H41" i="3"/>
  <c r="H27" i="3"/>
  <c r="G27" i="3"/>
  <c r="H21" i="3"/>
  <c r="H20" i="3" s="1"/>
  <c r="H58" i="3" s="1"/>
  <c r="G21" i="3"/>
  <c r="G20" i="3" s="1"/>
  <c r="N13" i="1" l="1"/>
  <c r="F25" i="1"/>
  <c r="N19" i="1"/>
  <c r="E25" i="1"/>
  <c r="D25" i="1"/>
  <c r="G58" i="3"/>
  <c r="H94" i="3"/>
  <c r="G64" i="3"/>
  <c r="G94" i="3" s="1"/>
  <c r="N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0CEE9586-C730-4F20-8EC1-2BB77F5C1FAC}">
      <text>
        <r>
          <rPr>
            <sz val="9"/>
            <color indexed="8"/>
            <rFont val="Tahoma"/>
            <family val="2"/>
          </rPr>
          <t>#02_1_G39#</t>
        </r>
      </text>
    </comment>
    <comment ref="G68" authorId="0" shapeId="0" xr:uid="{405313A4-977B-44DA-A8BD-2D9D55046C72}">
      <text>
        <r>
          <rPr>
            <sz val="9"/>
            <color indexed="8"/>
            <rFont val="Tahoma"/>
            <family val="2"/>
          </rPr>
          <t>#02_1_G68#</t>
        </r>
      </text>
    </comment>
    <comment ref="G74" authorId="0" shapeId="0" xr:uid="{4ECB244B-A7EA-4406-9B17-89D253D8A05E}">
      <text>
        <r>
          <rPr>
            <sz val="9"/>
            <color indexed="8"/>
            <rFont val="Tahoma"/>
            <family val="2"/>
          </rPr>
          <t>#02_1_G74#</t>
        </r>
      </text>
    </comment>
    <comment ref="G76" authorId="0" shapeId="0" xr:uid="{1BB66702-7B7D-4802-BD94-E43213B4C39C}">
      <text>
        <r>
          <rPr>
            <sz val="9"/>
            <color indexed="8"/>
            <rFont val="Tahoma"/>
            <family val="2"/>
          </rPr>
          <t>#02_1_G76#</t>
        </r>
      </text>
    </comment>
    <comment ref="G77" authorId="0" shapeId="0" xr:uid="{834FEFF1-DA74-4E55-9CBB-B4902D6926D8}">
      <text>
        <r>
          <rPr>
            <sz val="9"/>
            <color indexed="8"/>
            <rFont val="Tahoma"/>
            <family val="2"/>
          </rPr>
          <t>#02_1_G77#</t>
        </r>
      </text>
    </comment>
    <comment ref="G78" authorId="0" shapeId="0" xr:uid="{99F204E5-8CB5-469F-9F04-ED3B71234AA2}">
      <text>
        <r>
          <rPr>
            <sz val="9"/>
            <color indexed="8"/>
            <rFont val="Tahoma"/>
            <family val="2"/>
          </rPr>
          <t>#02_1_G78#</t>
        </r>
      </text>
    </comment>
    <comment ref="G81" authorId="0" shapeId="0" xr:uid="{4FD84DBE-0735-41A5-A029-F37BFB1E71A3}">
      <text>
        <r>
          <rPr>
            <sz val="9"/>
            <color indexed="8"/>
            <rFont val="Tahoma"/>
            <family val="2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DF413CF0-D20B-45D6-A6A3-D5199F88B357}">
      <text>
        <r>
          <rPr>
            <sz val="9"/>
            <color indexed="8"/>
            <rFont val="Tahoma"/>
            <family val="2"/>
          </rPr>
          <t xml:space="preserve">#03_2_I23#
</t>
        </r>
      </text>
    </comment>
    <comment ref="I24" authorId="0" shapeId="0" xr:uid="{1274A67A-7699-4D51-96A6-EC85F7E991A3}">
      <text>
        <r>
          <rPr>
            <sz val="9"/>
            <color indexed="8"/>
            <rFont val="Tahoma"/>
            <family val="2"/>
          </rPr>
          <t xml:space="preserve">#03_2_I24#
</t>
        </r>
      </text>
    </comment>
    <comment ref="I25" authorId="0" shapeId="0" xr:uid="{B4383382-A886-48DD-9AD1-9B2185F83E6E}">
      <text>
        <r>
          <rPr>
            <sz val="9"/>
            <color indexed="8"/>
            <rFont val="Tahoma"/>
            <family val="2"/>
          </rPr>
          <t>#03_2_I25#</t>
        </r>
      </text>
    </comment>
    <comment ref="I26" authorId="0" shapeId="0" xr:uid="{15969B9D-E2FF-4895-BD19-B1BAF5D26131}">
      <text>
        <r>
          <rPr>
            <sz val="9"/>
            <color indexed="8"/>
            <rFont val="Tahoma"/>
            <family val="2"/>
          </rPr>
          <t>#03_2_I26#</t>
        </r>
      </text>
    </comment>
    <comment ref="I32" authorId="0" shapeId="0" xr:uid="{C7292992-46AB-4126-8326-048EC1172D6D}">
      <text>
        <r>
          <rPr>
            <sz val="9"/>
            <color indexed="8"/>
            <rFont val="Tahoma"/>
            <family val="2"/>
          </rPr>
          <t>#03_2_I32#</t>
        </r>
      </text>
    </comment>
    <comment ref="I33" authorId="0" shapeId="0" xr:uid="{F7F54964-0802-41B0-8CFF-C4DD4EFBFEC0}">
      <text>
        <r>
          <rPr>
            <sz val="9"/>
            <color indexed="8"/>
            <rFont val="Tahoma"/>
            <family val="2"/>
          </rPr>
          <t>#03_2_I33#</t>
        </r>
      </text>
    </comment>
    <comment ref="I34" authorId="0" shapeId="0" xr:uid="{E72189F0-F145-4432-B455-F1DEAD8D2396}">
      <text>
        <r>
          <rPr>
            <sz val="9"/>
            <color indexed="8"/>
            <rFont val="Tahoma"/>
            <family val="2"/>
          </rPr>
          <t>#03_2_I34#</t>
        </r>
      </text>
    </comment>
    <comment ref="I35" authorId="0" shapeId="0" xr:uid="{F0691B8E-8835-4A30-B900-1C6AE3EE6ACA}">
      <text>
        <r>
          <rPr>
            <sz val="9"/>
            <color indexed="8"/>
            <rFont val="Tahoma"/>
            <family val="2"/>
          </rPr>
          <t>#03_2_I35#</t>
        </r>
      </text>
    </comment>
    <comment ref="I36" authorId="0" shapeId="0" xr:uid="{9DECFD9F-4316-4E24-AEC6-04B9601E84E1}">
      <text>
        <r>
          <rPr>
            <sz val="9"/>
            <color indexed="8"/>
            <rFont val="Tahoma"/>
            <family val="2"/>
          </rPr>
          <t>#03_2_I36#</t>
        </r>
      </text>
    </comment>
    <comment ref="I37" authorId="0" shapeId="0" xr:uid="{42E4EC4A-CEDD-4A5A-B1DF-1781AD3BA7D5}">
      <text>
        <r>
          <rPr>
            <sz val="9"/>
            <color indexed="8"/>
            <rFont val="Tahoma"/>
            <family val="2"/>
          </rPr>
          <t>#03_2_I37#</t>
        </r>
      </text>
    </comment>
    <comment ref="I38" authorId="0" shapeId="0" xr:uid="{6047CF80-EF32-4903-9C5C-298E9AE5320B}">
      <text>
        <r>
          <rPr>
            <sz val="9"/>
            <color indexed="8"/>
            <rFont val="Tahoma"/>
            <family val="2"/>
          </rPr>
          <t>#03_2_I38#</t>
        </r>
      </text>
    </comment>
    <comment ref="I39" authorId="0" shapeId="0" xr:uid="{A2BBD7C2-4025-4E6C-88D2-F8D5B2A10EC8}">
      <text>
        <r>
          <rPr>
            <sz val="9"/>
            <color indexed="8"/>
            <rFont val="Tahoma"/>
            <family val="2"/>
          </rPr>
          <t>#03_2_I39#</t>
        </r>
      </text>
    </comment>
    <comment ref="I40" authorId="0" shapeId="0" xr:uid="{9CF1F34F-82A7-4C54-B8B8-E851ED8A808A}">
      <text>
        <r>
          <rPr>
            <sz val="9"/>
            <color indexed="8"/>
            <rFont val="Tahoma"/>
            <family val="2"/>
          </rPr>
          <t>#03_2_I40#</t>
        </r>
      </text>
    </comment>
    <comment ref="I41" authorId="0" shapeId="0" xr:uid="{8E43B2F5-BE0D-4027-88C5-D4064EA8BCB3}">
      <text>
        <r>
          <rPr>
            <sz val="9"/>
            <color indexed="8"/>
            <rFont val="Tahoma"/>
            <family val="2"/>
          </rPr>
          <t>#03_2_I41#</t>
        </r>
      </text>
    </comment>
    <comment ref="I42" authorId="0" shapeId="0" xr:uid="{25AF7317-8E91-4F35-9D2D-477CBBBE672B}">
      <text>
        <r>
          <rPr>
            <sz val="9"/>
            <color indexed="8"/>
            <rFont val="Tahoma"/>
            <family val="2"/>
          </rPr>
          <t>#03_2_I42#</t>
        </r>
      </text>
    </comment>
    <comment ref="I43" authorId="0" shapeId="0" xr:uid="{9C3ACD7C-CF01-4D92-9B21-928DF229CA42}">
      <text>
        <r>
          <rPr>
            <sz val="9"/>
            <color indexed="8"/>
            <rFont val="Tahoma"/>
            <family val="2"/>
          </rPr>
          <t>#03_2_I43#</t>
        </r>
      </text>
    </comment>
    <comment ref="I44" authorId="0" shapeId="0" xr:uid="{A5A9228F-62EE-4B70-A0D2-493B7DCD66A6}">
      <text>
        <r>
          <rPr>
            <sz val="9"/>
            <color indexed="8"/>
            <rFont val="Tahoma"/>
            <family val="2"/>
          </rPr>
          <t>#03_2_I44#</t>
        </r>
      </text>
    </comment>
    <comment ref="I45" authorId="0" shapeId="0" xr:uid="{E0F3F825-E620-4A02-9E44-54E8365C105B}">
      <text>
        <r>
          <rPr>
            <sz val="9"/>
            <color indexed="8"/>
            <rFont val="Tahoma"/>
            <family val="2"/>
          </rPr>
          <t>#03_2_I45#</t>
        </r>
      </text>
    </comment>
    <comment ref="I53" authorId="0" shapeId="0" xr:uid="{B0C236BF-F317-4D84-BA6F-7F527D2AEC41}">
      <text>
        <r>
          <rPr>
            <sz val="9"/>
            <color indexed="8"/>
            <rFont val="Tahoma"/>
            <family val="2"/>
          </rPr>
          <t>#03_2_I53#</t>
        </r>
      </text>
    </comment>
    <comment ref="I55" authorId="0" shapeId="0" xr:uid="{2220813D-C5B6-4F92-8425-BFA6BBF8E486}">
      <text>
        <r>
          <rPr>
            <sz val="9"/>
            <color indexed="8"/>
            <rFont val="Tahoma"/>
            <family val="2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4" authorId="0" shapeId="0" xr:uid="{F01BD48B-B0A5-4C72-83BB-DDB1466B98D6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4" authorId="0" shapeId="0" xr:uid="{43F6C48B-9AB5-4BFA-BB98-4E2A7250E6E8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4" authorId="0" shapeId="0" xr:uid="{88F7B610-EB62-410B-A9BA-26148BEBA1F4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4" authorId="0" shapeId="0" xr:uid="{7F582B0D-F729-42FF-878E-CB72E9A1D389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4" authorId="0" shapeId="0" xr:uid="{A5C2B180-18F9-4FC7-9A83-3A6031DE415C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4" authorId="0" shapeId="0" xr:uid="{BB7849D3-9F70-430E-B595-5F1F5C270013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4" authorId="0" shapeId="0" xr:uid="{C4BF23C1-9566-474E-A5C9-0B7C6F34327F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4" authorId="0" shapeId="0" xr:uid="{1DC6062F-C258-439D-B824-081430CE6E13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4" authorId="0" shapeId="0" xr:uid="{43F05D72-922D-4671-8F64-FDAE0FD50515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4" authorId="0" shapeId="0" xr:uid="{2FA9DA00-0008-44E6-9DD3-81DF91554D1E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5" authorId="0" shapeId="0" xr:uid="{550BBCB9-C02F-4903-A4C9-6A9FF720E68B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5" authorId="0" shapeId="0" xr:uid="{47AAD5E1-6B44-4999-8E23-2C503E4C1694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5" authorId="0" shapeId="0" xr:uid="{0C345542-EC28-4C97-BCF8-F02387E7766F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5" authorId="0" shapeId="0" xr:uid="{A28B54C7-F0B6-49FB-8387-17DA51099F88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5" authorId="0" shapeId="0" xr:uid="{232DC0E5-6551-4677-80E7-E6A16A40DF25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5" authorId="0" shapeId="0" xr:uid="{0CEDFE5A-CB35-4EC7-BEB5-6EC95C558E57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5" authorId="0" shapeId="0" xr:uid="{F99530B1-D522-4B17-8F5E-A44AD352F9F7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5" authorId="0" shapeId="0" xr:uid="{CDD16177-7E4C-469C-92CD-668D131D5501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5" authorId="0" shapeId="0" xr:uid="{8EDB7D08-33B8-4847-A211-D9EA733EA8AC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5" authorId="0" shapeId="0" xr:uid="{38D6155E-C833-487B-8032-AFF3AF7B3A6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17" authorId="0" shapeId="0" xr:uid="{A22E3298-6D7B-476D-A2A7-3A89A08720E2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17" authorId="0" shapeId="0" xr:uid="{D4D7AC74-E094-4EFF-A0B8-D69649D4EF77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17" authorId="0" shapeId="0" xr:uid="{D0A910EA-2B26-4949-87E2-F2C5A0177A3B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17" authorId="0" shapeId="0" xr:uid="{20B65126-6240-4B92-B6AC-E375597FA71E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17" authorId="0" shapeId="0" xr:uid="{A7E6C076-EF11-47E2-8CEF-8FEAF78593CA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17" authorId="0" shapeId="0" xr:uid="{F8106413-B8F9-4FB1-80AC-5A6D0A562C30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17" authorId="0" shapeId="0" xr:uid="{61C5276B-B115-435E-B310-7CC41653FEB9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17" authorId="0" shapeId="0" xr:uid="{23961601-0DEE-43B9-B616-F4F868A8049E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17" authorId="0" shapeId="0" xr:uid="{A4E44143-1D44-4303-8078-34F6CB488EBB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17" authorId="0" shapeId="0" xr:uid="{7F058CAF-C33D-455D-AE20-F15F3E4CFDB3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18" authorId="0" shapeId="0" xr:uid="{4C9A6780-1705-4A5D-B81F-1BECA8BCF11B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18" authorId="0" shapeId="0" xr:uid="{A66BD1DA-3FC7-4DE4-97D1-402029F751DE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18" authorId="0" shapeId="0" xr:uid="{3259149C-3F38-4FA3-871F-95A0F494FB34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18" authorId="0" shapeId="0" xr:uid="{08444D97-4B1B-4B1A-AB87-6CB6BE78C5A8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18" authorId="0" shapeId="0" xr:uid="{6AB2FEEC-7108-4B2E-AAA6-E4EF6CBCC0F0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18" authorId="0" shapeId="0" xr:uid="{B0009CCB-24E7-4EF2-A7DD-5CE160899D1C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18" authorId="0" shapeId="0" xr:uid="{84B34C62-37BA-4F0E-B940-3B0A0E3DD523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18" authorId="0" shapeId="0" xr:uid="{8D4EF0F5-22FF-4610-9F5B-0B567AFE83F7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18" authorId="0" shapeId="0" xr:uid="{E74D01A5-9C65-4F6F-85C0-DD8963A8B9C8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18" authorId="0" shapeId="0" xr:uid="{87758851-5124-4279-A54D-37143F399F1F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0" authorId="0" shapeId="0" xr:uid="{D500849F-18BD-4996-AF3C-4AB949EC242B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0" authorId="0" shapeId="0" xr:uid="{2CAC7A63-A1D2-41D0-8830-74DED3CAB802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0" authorId="0" shapeId="0" xr:uid="{EB20035B-78EB-42D4-B5CC-E24A0F7D532E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0" authorId="0" shapeId="0" xr:uid="{4FDEFFB6-E89B-4216-955D-52B420E8A36F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0" authorId="0" shapeId="0" xr:uid="{AC794930-49D7-466C-AA03-233F3F728183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0" authorId="0" shapeId="0" xr:uid="{6E80E912-7018-4962-B11F-95640150D3F9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0" authorId="0" shapeId="0" xr:uid="{5633FC71-3F3F-45D0-9CF3-AF8F8F732648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0" authorId="0" shapeId="0" xr:uid="{D0080A95-931E-4EE3-B3AF-23D96A737C33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0" authorId="0" shapeId="0" xr:uid="{87CFF8DF-0D7A-4F47-BB22-28EBA33DE3B6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0" authorId="0" shapeId="0" xr:uid="{28EABE61-4733-44BA-B0CF-3513E84BA181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1" authorId="0" shapeId="0" xr:uid="{E17E96F3-7857-4D55-A8EC-A0D91159A122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1" authorId="0" shapeId="0" xr:uid="{C9911FBF-441A-4CE6-9D4C-D7FB4C5DCA71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1" authorId="0" shapeId="0" xr:uid="{21F246F1-0A21-407F-B4C2-652C86DA1349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1" authorId="0" shapeId="0" xr:uid="{55A77161-B8E0-4598-9E1F-77E311921010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1" authorId="0" shapeId="0" xr:uid="{CB2FCD4A-337B-40A6-95F5-61E8A468665C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1" authorId="0" shapeId="0" xr:uid="{49F1E3FD-F164-4D79-9522-309A2A156F14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1" authorId="0" shapeId="0" xr:uid="{0D1E5BCC-685D-46DC-87EB-59D38C63EB69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1" authorId="0" shapeId="0" xr:uid="{B3AD7754-AD2D-43CA-A2C4-4D7D1B4B3FA6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1" authorId="0" shapeId="0" xr:uid="{83C081D4-644F-4184-98E7-D98F18FB57FB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1" authorId="0" shapeId="0" xr:uid="{8966D917-BA28-4F88-A862-D1CD135CB799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3" authorId="0" shapeId="0" xr:uid="{3628414D-5D13-46C3-9B28-DE44EC1F72AF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3" authorId="0" shapeId="0" xr:uid="{4C108B21-EDAB-470B-BED7-CE099256C587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3" authorId="0" shapeId="0" xr:uid="{3305A672-9805-4453-9B10-62CA44FFA568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3" authorId="0" shapeId="0" xr:uid="{1B8C0083-C3EB-4AD2-89D6-208826B1EB83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3" authorId="0" shapeId="0" xr:uid="{F334C34A-6B61-4FBC-A151-1BF69B682BE9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3" authorId="0" shapeId="0" xr:uid="{A7C28FC5-FD9B-4DC5-9258-0E0E59CEA25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3" authorId="0" shapeId="0" xr:uid="{2D3A0F1C-D74E-4270-B7DE-F55B0C14EAB1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3" authorId="0" shapeId="0" xr:uid="{7A646CC6-C39C-4B55-BEB9-74E6C0FCF481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3" authorId="0" shapeId="0" xr:uid="{2597096B-A80E-4C7A-8586-702896E2E655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3" authorId="0" shapeId="0" xr:uid="{A09D4E7D-7B85-4C99-97D5-0BBC75EE1276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4" authorId="0" shapeId="0" xr:uid="{D10567DE-9229-4CF3-A21B-0065AA7F937C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4" authorId="0" shapeId="0" xr:uid="{5FE9F52D-8977-4FA5-8FE6-035222510BAB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4" authorId="0" shapeId="0" xr:uid="{0C004914-BEC5-4C9D-B2B9-7C63B2C457D1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4" authorId="0" shapeId="0" xr:uid="{3B1CDA5E-EE0B-4233-97B7-068BC72B40D0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4" authorId="0" shapeId="0" xr:uid="{33653E06-3D5E-4E79-9A2D-DC10C5D8EC50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4" authorId="0" shapeId="0" xr:uid="{D4321849-DC1E-467F-A470-572E953D1E80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4" authorId="0" shapeId="0" xr:uid="{F4E5E3B0-2FAA-432D-9F1C-BE3D85F4E63D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4" authorId="0" shapeId="0" xr:uid="{B28FDC59-4026-48A8-9104-CE88DFD61760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4" authorId="0" shapeId="0" xr:uid="{DA1CDDD0-FF75-4A47-9FB2-F27F8923346D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4" authorId="0" shapeId="0" xr:uid="{C7729D04-717E-4ACC-90AF-6A5D5E164E62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<sst xmlns="http://schemas.openxmlformats.org/spreadsheetml/2006/main" count="515" uniqueCount="277">
  <si>
    <t/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</si>
  <si>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</si>
  <si>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</si>
  <si>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</si>
  <si>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</si>
  <si>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</si>
  <si>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</si>
  <si>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</si>
  <si>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</si>
  <si>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</si>
  <si>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</si>
  <si>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</si>
  <si>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</si>
  <si>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</si>
  <si>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</si>
  <si>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</si>
  <si>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</si>
  <si>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</si>
  <si>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</si>
  <si>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</si>
  <si>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</si>
  <si>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</si>
  <si>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</si>
  <si>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</si>
  <si>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</si>
  <si>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0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</si>
  <si>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</si>
  <si>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</si>
  <si>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</si>
  <si>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</si>
  <si>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</si>
  <si>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</si>
  <si>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</si>
  <si>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</si>
  <si>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</si>
  <si>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</si>
  <si>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</si>
  <si>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</si>
  <si>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</si>
  <si>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</si>
  <si>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</si>
  <si>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</si>
  <si>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</si>
  <si>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</si>
  <si>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</si>
  <si>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</si>
  <si>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</si>
  <si>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>Gargždų lopšelis - darželis "Saulutė"</t>
  </si>
  <si>
    <t>(viešojo sektoriaus subjekto arba viešojo sektoriaus subjektų grupės pavadinimas)</t>
  </si>
  <si>
    <t>Įm.k.191789357 Vingio 4, Gargždai</t>
  </si>
  <si>
    <t>(viešojo sektoriaus subjekto, parengusio veiklos rezultatų ataskaitą</t>
  </si>
  <si>
    <t>arba konsoliduotąją veiklos rezultatų ataskaitą,  kodas, adresas)</t>
  </si>
  <si>
    <t>VEIKLOS REZULTATŲ ATASKAITA</t>
  </si>
  <si>
    <t>PAGAL  2025-06-30 D. DUOMENIS</t>
  </si>
  <si>
    <t>(data)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</si>
  <si>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</si>
  <si>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</si>
  <si>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</si>
  <si>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</si>
  <si>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</si>
  <si>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</si>
  <si>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</si>
  <si>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</si>
  <si>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</si>
  <si>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</si>
  <si>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</si>
  <si>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</si>
  <si>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</si>
  <si>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</si>
  <si>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</si>
  <si>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</si>
  <si>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</si>
  <si>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</si>
  <si>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</si>
  <si>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</si>
  <si>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</si>
  <si>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</si>
  <si>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</si>
  <si>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</si>
  <si>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</si>
  <si>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</si>
  <si>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</si>
  <si>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</si>
  <si>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</si>
  <si>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</si>
  <si>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</si>
  <si>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</si>
  <si>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</si>
  <si>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</si>
  <si>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</si>
  <si>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</si>
  <si>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</si>
  <si>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</si>
  <si>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</si>
  <si>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</si>
  <si>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</si>
  <si>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</si>
  <si>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</si>
  <si>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</si>
  <si>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</si>
  <si>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</si>
  <si>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</si>
  <si>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</si>
  <si>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</si>
  <si>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</si>
  <si>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</si>
  <si>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</si>
  <si>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</si>
  <si>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</si>
  <si>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</si>
  <si>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</si>
  <si>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</si>
  <si>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</si>
  <si>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</si>
  <si>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</si>
  <si>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</si>
  <si>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</si>
  <si>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</si>
  <si>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</si>
  <si>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</si>
  <si>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</si>
  <si>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</si>
  <si>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</si>
  <si>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</si>
  <si>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</si>
  <si>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</si>
  <si>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</si>
  <si>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</si>
  <si>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</si>
  <si>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</si>
  <si>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</si>
  <si>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</si>
  <si>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</si>
  <si>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</si>
  <si>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</si>
  <si>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</si>
  <si>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</si>
  <si>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</si>
  <si>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</si>
  <si>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</si>
  <si>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</si>
  <si>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</si>
  <si>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Lina Petrauskienė</t>
  </si>
  <si>
    <t xml:space="preserve">(viešojo sektoriaus subjekto vadovas arba jo įgaliotas administracijos vadovas)                           </t>
  </si>
  <si>
    <t>(parašas)</t>
  </si>
  <si>
    <t>(vardas ir pavardė)</t>
  </si>
  <si>
    <t>Viktorija Kaprizkina</t>
  </si>
  <si>
    <t xml:space="preserve">vyriausiasis buhalteris (buhalteris)                                                                                      </t>
  </si>
  <si>
    <t xml:space="preserve">  (parašas)</t>
  </si>
  <si>
    <t>2-ojo VSAFAS „Finansinės būklės ataskaita“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</si>
  <si>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</si>
  <si>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</si>
  <si>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(viešojo sektoriaus subjekto, parengusio finansinės būklės ataskaitą (konsoliduotąją finansinės būklės ataskaitą), kodas, adresas)</t>
  </si>
  <si>
    <t>FINANSINĖS BŪKLĖS ATASKAITA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</si>
  <si>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</si>
  <si>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</si>
  <si>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</si>
  <si>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</si>
  <si>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</si>
  <si>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</si>
  <si>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</si>
  <si>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</si>
  <si>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</si>
  <si>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</si>
  <si>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</si>
  <si>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</si>
  <si>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</si>
  <si>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</si>
  <si>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</si>
  <si>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</si>
  <si>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</si>
  <si>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</si>
  <si>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</si>
  <si>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</si>
  <si>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</si>
  <si>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</si>
  <si>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</si>
  <si>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</si>
  <si>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</si>
  <si>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</si>
  <si>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</si>
  <si>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</si>
  <si>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</si>
  <si>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</si>
  <si>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</si>
  <si>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</si>
  <si>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</si>
  <si>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</si>
  <si>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Ilgalaikis finansinis turtas</t>
  </si>
  <si>
    <t>Mineraliniai ištekliai</t>
  </si>
  <si>
    <t>Kitas ilgalaikis turtas</t>
  </si>
  <si>
    <t>BIOLOGINIS TURTAS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</si>
  <si>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</si>
  <si>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</si>
  <si>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</si>
  <si>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</si>
  <si>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</si>
  <si>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</si>
  <si>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</si>
  <si>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</si>
  <si>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</si>
  <si>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</si>
  <si>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</si>
  <si>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</si>
  <si>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</si>
  <si>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</si>
  <si>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</si>
  <si>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</si>
  <si>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</si>
  <si>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</si>
  <si>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</si>
  <si>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</si>
  <si>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</si>
  <si>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</si>
  <si>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</si>
  <si>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</si>
  <si>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FINANSAVIMO SUMOS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</si>
  <si>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</si>
  <si>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</si>
  <si>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</si>
  <si>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</si>
  <si>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</si>
  <si>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</si>
  <si>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</si>
  <si>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</si>
  <si>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</si>
  <si>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</si>
  <si>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</si>
  <si>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</si>
  <si>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</si>
  <si>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</si>
  <si>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</si>
  <si>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</si>
  <si>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</si>
  <si>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</si>
  <si>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</si>
  <si>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</si>
  <si>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</si>
  <si>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</si>
  <si>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</si>
  <si>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</si>
  <si>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</si>
  <si>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</si>
  <si>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</si>
  <si>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</si>
  <si>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</si>
  <si>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</si>
  <si>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</si>
  <si>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</si>
  <si>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</si>
  <si>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</si>
  <si>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</si>
  <si>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</si>
  <si>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</si>
  <si>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</si>
  <si>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</si>
  <si>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</si>
  <si>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</si>
  <si>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MAŽUMOS DALIS</t>
  </si>
  <si>
    <t>IŠ VISO FINANSAVIMO SUMŲ, ĮSIPAREIGOJIMŲ, GRYNOJO TURTO IR MAŽUMOS DALIES:</t>
  </si>
  <si>
    <t>(viešojo sektoriaus subjekto vadovo arba jo įgalioto administracijos vadovo pareigų pavadinimas)</t>
  </si>
  <si>
    <t xml:space="preserve">(ataskaitą parengusio asmens pareigų pavadinimas)                   </t>
  </si>
  <si>
    <t>2025-07-24  Nr.____</t>
  </si>
  <si>
    <t>Pateikimo valiuta ir tikslumas: eurais</t>
  </si>
  <si>
    <t>P04</t>
  </si>
  <si>
    <t>P08</t>
  </si>
  <si>
    <t>P09</t>
  </si>
  <si>
    <t>P11</t>
  </si>
  <si>
    <t>P12</t>
  </si>
  <si>
    <t>P15</t>
  </si>
  <si>
    <t>P17</t>
  </si>
  <si>
    <t>P18</t>
  </si>
  <si>
    <t>P21</t>
  </si>
  <si>
    <t>P22</t>
  </si>
  <si>
    <t>Biudžetinių įstaigų centalizuotos apskaitos skyriaus vedėja</t>
  </si>
  <si>
    <t>Biudžetinių įstaigų centralizuotos apskaitos skyriaus vedėja</t>
  </si>
  <si>
    <t>Direktorė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</si>
</sst>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trike/>
      <sz val="11"/>
      <name val="Times New Roman"/>
      <family val="1"/>
      <charset val="186"/>
    </font>
    <font>
      <b/>
      <sz val="9"/>
      <color indexed="8"/>
      <name val="Tahoma"/>
      <family val="2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  <family val="2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  <family val="2"/>
    </font>
    <font>
      <sz val="12"/>
      <name val="Arial"/>
      <family val="2"/>
    </font>
    <font>
      <sz val="9"/>
      <color indexed="8"/>
      <name val="Tahoma"/>
      <family val="2"/>
    </font>
    <font>
      <sz val="9"/>
      <name val="Arial"/>
      <family val="2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family val="2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24" fillId="0" borderId="0" xfId="0" applyFont="1"/>
    <xf numFmtId="0" fontId="0" fillId="0" borderId="0" xfId="0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34" borderId="0" xfId="0" applyFont="1" applyFill="1" applyAlignment="1">
      <alignment vertical="center"/>
    </xf>
    <xf numFmtId="0" fontId="37" fillId="0" borderId="0" xfId="0" applyFont="1"/>
    <xf numFmtId="0" fontId="40" fillId="34" borderId="0" xfId="0" applyFont="1" applyFill="1" applyAlignment="1">
      <alignment horizontal="center" vertical="center" wrapText="1"/>
    </xf>
    <xf numFmtId="0" fontId="40" fillId="34" borderId="0" xfId="0" applyFont="1" applyFill="1" applyAlignment="1">
      <alignment vertical="center" wrapText="1"/>
    </xf>
    <xf numFmtId="0" fontId="39" fillId="34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34" borderId="0" xfId="0" applyFont="1" applyFill="1" applyAlignment="1">
      <alignment horizontal="left" vertical="center" wrapText="1"/>
    </xf>
    <xf numFmtId="0" fontId="20" fillId="34" borderId="0" xfId="0" applyFont="1" applyFill="1" applyAlignment="1">
      <alignment vertical="center" wrapText="1"/>
    </xf>
    <xf numFmtId="0" fontId="39" fillId="34" borderId="0" xfId="0" applyFont="1" applyFill="1" applyAlignment="1">
      <alignment horizontal="center" vertical="center" wrapText="1"/>
    </xf>
    <xf numFmtId="0" fontId="20" fillId="34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39" fillId="0" borderId="12" xfId="0" applyFont="1" applyBorder="1" applyAlignment="1">
      <alignment horizontal="center" vertical="center" wrapText="1"/>
    </xf>
    <xf numFmtId="49" fontId="39" fillId="34" borderId="13" xfId="0" applyNumberFormat="1" applyFont="1" applyFill="1" applyBorder="1" applyAlignment="1">
      <alignment horizontal="center" vertical="center" wrapText="1"/>
    </xf>
    <xf numFmtId="0" fontId="39" fillId="34" borderId="12" xfId="0" applyFont="1" applyFill="1" applyBorder="1" applyAlignment="1">
      <alignment horizontal="center" vertical="center" wrapText="1"/>
    </xf>
    <xf numFmtId="0" fontId="39" fillId="34" borderId="12" xfId="0" applyFont="1" applyFill="1" applyBorder="1" applyAlignment="1">
      <alignment horizontal="left" vertical="center"/>
    </xf>
    <xf numFmtId="0" fontId="39" fillId="34" borderId="13" xfId="0" applyFont="1" applyFill="1" applyBorder="1" applyAlignment="1">
      <alignment horizontal="left" vertical="center"/>
    </xf>
    <xf numFmtId="0" fontId="39" fillId="34" borderId="13" xfId="0" applyFont="1" applyFill="1" applyBorder="1" applyAlignment="1">
      <alignment horizontal="left" vertical="center" wrapText="1"/>
    </xf>
    <xf numFmtId="0" fontId="20" fillId="34" borderId="13" xfId="0" applyFont="1" applyFill="1" applyBorder="1" applyAlignment="1">
      <alignment horizontal="center" vertical="center" wrapText="1"/>
    </xf>
    <xf numFmtId="2" fontId="39" fillId="34" borderId="12" xfId="0" applyNumberFormat="1" applyFont="1" applyFill="1" applyBorder="1" applyAlignment="1">
      <alignment horizontal="right" vertical="center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left" vertical="center"/>
    </xf>
    <xf numFmtId="0" fontId="43" fillId="34" borderId="17" xfId="0" applyFont="1" applyFill="1" applyBorder="1" applyAlignment="1">
      <alignment horizontal="left" vertical="center"/>
    </xf>
    <xf numFmtId="0" fontId="43" fillId="34" borderId="17" xfId="0" applyFont="1" applyFill="1" applyBorder="1" applyAlignment="1">
      <alignment horizontal="left" vertical="center" wrapText="1"/>
    </xf>
    <xf numFmtId="2" fontId="20" fillId="34" borderId="16" xfId="0" applyNumberFormat="1" applyFont="1" applyFill="1" applyBorder="1" applyAlignment="1">
      <alignment horizontal="right" vertical="center"/>
    </xf>
    <xf numFmtId="0" fontId="20" fillId="34" borderId="13" xfId="0" applyFont="1" applyFill="1" applyBorder="1" applyAlignment="1">
      <alignment horizontal="left" vertical="center"/>
    </xf>
    <xf numFmtId="0" fontId="20" fillId="34" borderId="15" xfId="0" applyFont="1" applyFill="1" applyBorder="1" applyAlignment="1">
      <alignment horizontal="left" vertical="center"/>
    </xf>
    <xf numFmtId="0" fontId="20" fillId="34" borderId="15" xfId="0" applyFont="1" applyFill="1" applyBorder="1" applyAlignment="1">
      <alignment horizontal="left" vertical="center" wrapText="1"/>
    </xf>
    <xf numFmtId="16" fontId="20" fillId="34" borderId="14" xfId="0" applyNumberFormat="1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left" vertical="center" wrapText="1"/>
    </xf>
    <xf numFmtId="16" fontId="20" fillId="34" borderId="12" xfId="0" applyNumberFormat="1" applyFont="1" applyFill="1" applyBorder="1" applyAlignment="1">
      <alignment horizontal="center" vertical="center" wrapText="1"/>
    </xf>
    <xf numFmtId="49" fontId="20" fillId="34" borderId="13" xfId="0" applyNumberFormat="1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left" vertical="center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left" vertical="center"/>
    </xf>
    <xf numFmtId="0" fontId="20" fillId="34" borderId="20" xfId="0" applyFont="1" applyFill="1" applyBorder="1" applyAlignment="1">
      <alignment horizontal="left" vertical="center"/>
    </xf>
    <xf numFmtId="0" fontId="20" fillId="34" borderId="20" xfId="0" applyFont="1" applyFill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/>
    </xf>
    <xf numFmtId="0" fontId="20" fillId="34" borderId="12" xfId="0" applyFont="1" applyFill="1" applyBorder="1" applyAlignment="1">
      <alignment horizontal="left" vertical="center" wrapText="1"/>
    </xf>
    <xf numFmtId="0" fontId="20" fillId="34" borderId="13" xfId="0" applyFont="1" applyFill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16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 wrapText="1"/>
    </xf>
    <xf numFmtId="0" fontId="39" fillId="34" borderId="12" xfId="0" applyFont="1" applyFill="1" applyBorder="1" applyAlignment="1">
      <alignment horizontal="left" vertical="center" wrapText="1"/>
    </xf>
    <xf numFmtId="0" fontId="20" fillId="34" borderId="17" xfId="0" applyFont="1" applyFill="1" applyBorder="1" applyAlignment="1">
      <alignment horizontal="left" vertical="center"/>
    </xf>
    <xf numFmtId="0" fontId="20" fillId="34" borderId="17" xfId="0" applyFont="1" applyFill="1" applyBorder="1" applyAlignment="1">
      <alignment horizontal="left" vertical="center" wrapText="1"/>
    </xf>
    <xf numFmtId="0" fontId="43" fillId="34" borderId="13" xfId="0" applyFont="1" applyFill="1" applyBorder="1" applyAlignment="1">
      <alignment horizontal="left" vertical="center"/>
    </xf>
    <xf numFmtId="0" fontId="43" fillId="34" borderId="14" xfId="0" applyFont="1" applyFill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/>
    </xf>
    <xf numFmtId="0" fontId="20" fillId="34" borderId="15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43" fillId="0" borderId="13" xfId="0" applyFont="1" applyBorder="1" applyAlignment="1">
      <alignment horizontal="left" vertical="center"/>
    </xf>
    <xf numFmtId="0" fontId="43" fillId="0" borderId="14" xfId="0" applyFont="1" applyBorder="1" applyAlignment="1">
      <alignment horizontal="left" vertical="center" wrapText="1"/>
    </xf>
    <xf numFmtId="0" fontId="39" fillId="34" borderId="18" xfId="0" applyFont="1" applyFill="1" applyBorder="1" applyAlignment="1">
      <alignment horizontal="left" vertical="center"/>
    </xf>
    <xf numFmtId="0" fontId="39" fillId="34" borderId="21" xfId="0" applyFont="1" applyFill="1" applyBorder="1" applyAlignment="1">
      <alignment horizontal="left" vertical="center"/>
    </xf>
    <xf numFmtId="0" fontId="39" fillId="34" borderId="21" xfId="0" applyFont="1" applyFill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39" fillId="34" borderId="14" xfId="0" applyFont="1" applyFill="1" applyBorder="1" applyAlignment="1">
      <alignment horizontal="left" vertical="center" wrapText="1"/>
    </xf>
    <xf numFmtId="2" fontId="20" fillId="34" borderId="12" xfId="0" applyNumberFormat="1" applyFont="1" applyFill="1" applyBorder="1" applyAlignment="1">
      <alignment horizontal="right" vertical="center"/>
    </xf>
    <xf numFmtId="0" fontId="0" fillId="34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2" fontId="21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2" fontId="22" fillId="0" borderId="12" xfId="0" applyNumberFormat="1" applyFont="1" applyBorder="1" applyAlignment="1">
      <alignment horizontal="right" vertical="center"/>
    </xf>
    <xf numFmtId="2" fontId="22" fillId="34" borderId="16" xfId="0" applyNumberFormat="1" applyFont="1" applyFill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2" fontId="22" fillId="0" borderId="12" xfId="0" applyNumberFormat="1" applyFont="1" applyBorder="1" applyAlignment="1">
      <alignment horizontal="right" vertical="center" wrapText="1"/>
    </xf>
    <xf numFmtId="0" fontId="21" fillId="0" borderId="12" xfId="0" applyFont="1" applyBorder="1" applyAlignment="1">
      <alignment horizontal="left" vertical="center"/>
    </xf>
    <xf numFmtId="0" fontId="34" fillId="0" borderId="12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left" vertical="center" wrapText="1"/>
    </xf>
    <xf numFmtId="4" fontId="21" fillId="33" borderId="12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4" fontId="22" fillId="0" borderId="1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center" vertical="center" wrapText="1"/>
    </xf>
    <xf numFmtId="0" fontId="20" fillId="34" borderId="0" xfId="0" applyFont="1" applyFill="1" applyAlignment="1">
      <alignment horizontal="left" vertical="center" wrapText="1"/>
    </xf>
    <xf numFmtId="0" fontId="20" fillId="3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20" fillId="34" borderId="13" xfId="0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left" vertical="center" wrapText="1"/>
    </xf>
    <xf numFmtId="0" fontId="20" fillId="34" borderId="15" xfId="0" applyFont="1" applyFill="1" applyBorder="1" applyAlignment="1">
      <alignment horizontal="left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34" borderId="0" xfId="0" applyFont="1" applyFill="1" applyAlignment="1">
      <alignment vertical="center" wrapText="1"/>
    </xf>
    <xf numFmtId="0" fontId="39" fillId="34" borderId="0" xfId="0" applyFont="1" applyFill="1" applyAlignment="1">
      <alignment horizontal="center" vertical="center" wrapText="1"/>
    </xf>
    <xf numFmtId="0" fontId="41" fillId="34" borderId="0" xfId="0" applyFont="1" applyFill="1" applyAlignment="1">
      <alignment horizontal="center" vertical="center" wrapText="1"/>
    </xf>
    <xf numFmtId="0" fontId="20" fillId="34" borderId="0" xfId="0" applyFont="1" applyFill="1" applyAlignment="1">
      <alignment horizontal="center" vertical="center" wrapText="1"/>
    </xf>
    <xf numFmtId="0" fontId="42" fillId="0" borderId="10" xfId="0" applyFont="1" applyBorder="1" applyAlignment="1">
      <alignment horizontal="right" vertical="center" wrapText="1"/>
    </xf>
    <xf numFmtId="0" fontId="39" fillId="34" borderId="13" xfId="0" applyFont="1" applyFill="1" applyBorder="1" applyAlignment="1">
      <alignment horizontal="center" vertical="center" wrapText="1"/>
    </xf>
    <xf numFmtId="0" fontId="39" fillId="34" borderId="14" xfId="0" applyFont="1" applyFill="1" applyBorder="1" applyAlignment="1">
      <alignment horizontal="center" vertical="center" wrapText="1"/>
    </xf>
    <xf numFmtId="0" fontId="39" fillId="34" borderId="15" xfId="0" applyFont="1" applyFill="1" applyBorder="1" applyAlignment="1">
      <alignment horizontal="center" vertical="center" wrapText="1"/>
    </xf>
    <xf numFmtId="0" fontId="20" fillId="34" borderId="0" xfId="0" applyFont="1" applyFill="1" applyAlignment="1">
      <alignment horizontal="left" vertical="top" wrapText="1"/>
    </xf>
    <xf numFmtId="0" fontId="38" fillId="34" borderId="0" xfId="0" applyFont="1" applyFill="1" applyAlignment="1">
      <alignment wrapText="1"/>
    </xf>
    <xf numFmtId="0" fontId="38" fillId="34" borderId="0" xfId="0" applyFont="1" applyFill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20" fillId="0" borderId="11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3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FD22-7695-4B37-8F2F-F6754D72B5A2}">
  <sheetPr>
    <pageSetUpPr fitToPage="1"/>
  </sheetPr>
  <dimension ref="A1:H119"/>
  <sheetViews>
    <sheetView topLeftCell="A16" workbookViewId="0">
      <selection activeCell="S90" sqref="S90"/>
    </sheetView>
  </sheetViews>
  <sheetFormatPr defaultRowHeight="12.75"/>
  <cols>
    <col min="1" max="1" width="5.5703125" style="15" customWidth="1"/>
    <col min="2" max="2" width="10.5703125" style="15" customWidth="1"/>
    <col min="3" max="3" width="3.140625" style="22" customWidth="1"/>
    <col min="4" max="4" width="2.7109375" style="22" customWidth="1"/>
    <col min="5" max="5" width="59" style="22" customWidth="1"/>
    <col min="6" max="6" width="7.7109375" style="22" customWidth="1"/>
    <col min="7" max="8" width="12.85546875" style="15" customWidth="1"/>
    <col min="9" max="9" width="5.28515625" style="15" customWidth="1"/>
    <col min="10" max="16384" width="9.140625" style="15"/>
  </cols>
  <sheetData>
    <row r="1" spans="1:8" ht="30" customHeight="1">
      <c r="B1" s="150" t="s">
        <v>0</v>
      </c>
      <c r="C1" s="150"/>
      <c r="D1" s="150"/>
      <c r="E1" s="150"/>
      <c r="F1" s="150"/>
      <c r="G1" s="150"/>
      <c r="H1" s="150"/>
    </row>
    <row r="2" spans="1:8">
      <c r="A2" s="16"/>
      <c r="F2" s="151" t="s">
        <v>149</v>
      </c>
      <c r="G2" s="151"/>
      <c r="H2" s="151"/>
    </row>
    <row r="3" spans="1:8">
      <c r="A3" s="16"/>
      <c r="F3" s="152" t="s">
        <v>44</v>
      </c>
      <c r="G3" s="152"/>
      <c r="H3" s="152"/>
    </row>
    <row r="4" spans="1:8">
      <c r="A4" s="16"/>
    </row>
    <row r="5" spans="1:8">
      <c r="A5" s="16"/>
      <c r="B5" s="143" t="s">
        <v>150</v>
      </c>
      <c r="C5" s="143"/>
      <c r="D5" s="143"/>
      <c r="E5" s="143"/>
      <c r="F5" s="143"/>
      <c r="G5" s="143"/>
      <c r="H5" s="143"/>
    </row>
    <row r="6" spans="1:8">
      <c r="A6" s="16"/>
      <c r="B6" s="143"/>
      <c r="C6" s="143"/>
      <c r="D6" s="143"/>
      <c r="E6" s="143"/>
      <c r="F6" s="143"/>
      <c r="G6" s="143"/>
      <c r="H6" s="143"/>
    </row>
    <row r="7" spans="1:8">
      <c r="A7" s="16"/>
      <c r="B7" s="140" t="s">
        <v>47</v>
      </c>
      <c r="C7" s="140"/>
      <c r="D7" s="140"/>
      <c r="E7" s="140"/>
      <c r="F7" s="140"/>
      <c r="G7" s="140"/>
      <c r="H7" s="140"/>
    </row>
    <row r="8" spans="1:8">
      <c r="A8" s="16"/>
      <c r="B8" s="134" t="s">
        <v>151</v>
      </c>
      <c r="C8" s="134"/>
      <c r="D8" s="134"/>
      <c r="E8" s="134"/>
      <c r="F8" s="134"/>
      <c r="G8" s="134"/>
      <c r="H8" s="134"/>
    </row>
    <row r="9" spans="1:8" ht="12.75" customHeight="1">
      <c r="A9" s="16"/>
      <c r="B9" s="140" t="s">
        <v>49</v>
      </c>
      <c r="C9" s="140"/>
      <c r="D9" s="140"/>
      <c r="E9" s="140"/>
      <c r="F9" s="140"/>
      <c r="G9" s="140"/>
      <c r="H9" s="140"/>
    </row>
    <row r="10" spans="1:8">
      <c r="A10" s="16"/>
      <c r="B10" s="127" t="s">
        <v>152</v>
      </c>
      <c r="C10" s="127"/>
      <c r="D10" s="127"/>
      <c r="E10" s="127"/>
      <c r="F10" s="127"/>
      <c r="G10" s="127"/>
      <c r="H10" s="127"/>
    </row>
    <row r="11" spans="1:8">
      <c r="A11" s="16"/>
      <c r="B11" s="141"/>
      <c r="C11" s="141"/>
      <c r="D11" s="141"/>
      <c r="E11" s="141"/>
      <c r="F11" s="141"/>
      <c r="G11" s="141"/>
      <c r="H11" s="141"/>
    </row>
    <row r="12" spans="1:8">
      <c r="A12" s="16"/>
      <c r="B12" s="142"/>
      <c r="C12" s="142"/>
      <c r="D12" s="142"/>
      <c r="E12" s="142"/>
      <c r="F12" s="142"/>
    </row>
    <row r="13" spans="1:8">
      <c r="A13" s="16"/>
      <c r="B13" s="143" t="s">
        <v>153</v>
      </c>
      <c r="C13" s="143"/>
      <c r="D13" s="143"/>
      <c r="E13" s="143"/>
      <c r="F13" s="143"/>
      <c r="G13" s="143"/>
      <c r="H13" s="143"/>
    </row>
    <row r="14" spans="1:8">
      <c r="A14" s="16"/>
      <c r="B14" s="143" t="s">
        <v>53</v>
      </c>
      <c r="C14" s="143"/>
      <c r="D14" s="143"/>
      <c r="E14" s="143"/>
      <c r="F14" s="143"/>
      <c r="G14" s="143"/>
      <c r="H14" s="143"/>
    </row>
    <row r="15" spans="1:8">
      <c r="A15" s="16"/>
      <c r="B15" s="23"/>
      <c r="C15" s="17"/>
      <c r="D15" s="17"/>
      <c r="E15" s="17"/>
      <c r="F15" s="17"/>
      <c r="G15" s="18"/>
      <c r="H15" s="18"/>
    </row>
    <row r="16" spans="1:8">
      <c r="A16" s="16"/>
      <c r="B16" s="144" t="s">
        <v>262</v>
      </c>
      <c r="C16" s="144"/>
      <c r="D16" s="144"/>
      <c r="E16" s="144"/>
      <c r="F16" s="144"/>
      <c r="G16" s="144"/>
      <c r="H16" s="144"/>
    </row>
    <row r="17" spans="1:8">
      <c r="A17" s="16"/>
      <c r="B17" s="145" t="s">
        <v>54</v>
      </c>
      <c r="C17" s="145"/>
      <c r="D17" s="145"/>
      <c r="E17" s="145"/>
      <c r="F17" s="145"/>
      <c r="G17" s="145"/>
      <c r="H17" s="145"/>
    </row>
    <row r="18" spans="1:8" ht="12.75" customHeight="1">
      <c r="A18" s="16"/>
      <c r="B18" s="23"/>
      <c r="C18" s="24"/>
      <c r="D18" s="24"/>
      <c r="E18" s="146" t="s">
        <v>263</v>
      </c>
      <c r="F18" s="146"/>
      <c r="G18" s="146"/>
      <c r="H18" s="146"/>
    </row>
    <row r="19" spans="1:8" ht="67.5" customHeight="1">
      <c r="A19" s="16"/>
      <c r="B19" s="27" t="s">
        <v>6</v>
      </c>
      <c r="C19" s="147" t="s">
        <v>55</v>
      </c>
      <c r="D19" s="148"/>
      <c r="E19" s="149"/>
      <c r="F19" s="28" t="s">
        <v>154</v>
      </c>
      <c r="G19" s="29" t="s">
        <v>155</v>
      </c>
      <c r="H19" s="29" t="s">
        <v>156</v>
      </c>
    </row>
    <row r="20" spans="1:8" s="22" customFormat="1" ht="12.75" customHeight="1">
      <c r="A20" s="16"/>
      <c r="B20" s="29" t="s">
        <v>59</v>
      </c>
      <c r="C20" s="30" t="s">
        <v>157</v>
      </c>
      <c r="D20" s="31"/>
      <c r="E20" s="32"/>
      <c r="F20" s="33"/>
      <c r="G20" s="34">
        <f>SUM(G21,G27,G37,G38,G39)</f>
        <v>2079607.2399999998</v>
      </c>
      <c r="H20" s="34">
        <f>SUM(H21,H27,H37,H38,H39)</f>
        <v>337156.4</v>
      </c>
    </row>
    <row r="21" spans="1:8" s="22" customFormat="1" ht="12.75" customHeight="1">
      <c r="A21" s="16"/>
      <c r="B21" s="35" t="s">
        <v>61</v>
      </c>
      <c r="C21" s="36" t="s">
        <v>158</v>
      </c>
      <c r="D21" s="37"/>
      <c r="E21" s="38"/>
      <c r="F21" s="33"/>
      <c r="G21" s="39">
        <f>SUM(G22:G26)</f>
        <v>0.28999999999996001</v>
      </c>
      <c r="H21" s="39">
        <f>SUM(H22:H26)</f>
        <v>0.28999999999996001</v>
      </c>
    </row>
    <row r="22" spans="1:8" s="22" customFormat="1" ht="12.75" customHeight="1">
      <c r="A22" s="16"/>
      <c r="B22" s="33" t="s">
        <v>159</v>
      </c>
      <c r="C22" s="40"/>
      <c r="D22" s="41" t="s">
        <v>160</v>
      </c>
      <c r="E22" s="42"/>
      <c r="F22" s="43"/>
      <c r="G22" s="39" t="s">
        <v>25</v>
      </c>
      <c r="H22" s="39" t="s">
        <v>25</v>
      </c>
    </row>
    <row r="23" spans="1:8" s="22" customFormat="1" ht="12.75" customHeight="1">
      <c r="A23" s="16"/>
      <c r="B23" s="33" t="s">
        <v>161</v>
      </c>
      <c r="C23" s="40"/>
      <c r="D23" s="41" t="s">
        <v>162</v>
      </c>
      <c r="E23" s="44"/>
      <c r="F23" s="45"/>
      <c r="G23" s="39" t="s">
        <v>25</v>
      </c>
      <c r="H23" s="39" t="s">
        <v>25</v>
      </c>
    </row>
    <row r="24" spans="1:8" s="22" customFormat="1" ht="12.75" customHeight="1">
      <c r="A24" s="16"/>
      <c r="B24" s="33" t="s">
        <v>163</v>
      </c>
      <c r="C24" s="40"/>
      <c r="D24" s="41" t="s">
        <v>164</v>
      </c>
      <c r="E24" s="44"/>
      <c r="F24" s="45"/>
      <c r="G24" s="39">
        <v>0.28999999999996001</v>
      </c>
      <c r="H24" s="39">
        <v>0.28999999999996001</v>
      </c>
    </row>
    <row r="25" spans="1:8" s="22" customFormat="1" ht="12.75" customHeight="1">
      <c r="A25" s="16"/>
      <c r="B25" s="33" t="s">
        <v>165</v>
      </c>
      <c r="C25" s="40"/>
      <c r="D25" s="41" t="s">
        <v>166</v>
      </c>
      <c r="E25" s="44"/>
      <c r="F25" s="35"/>
      <c r="G25" s="39" t="s">
        <v>25</v>
      </c>
      <c r="H25" s="39" t="s">
        <v>25</v>
      </c>
    </row>
    <row r="26" spans="1:8" s="22" customFormat="1" ht="12.75" customHeight="1">
      <c r="A26" s="16"/>
      <c r="B26" s="46" t="s">
        <v>167</v>
      </c>
      <c r="C26" s="40"/>
      <c r="D26" s="47" t="s">
        <v>168</v>
      </c>
      <c r="E26" s="42"/>
      <c r="F26" s="35"/>
      <c r="G26" s="39" t="s">
        <v>25</v>
      </c>
      <c r="H26" s="39" t="s">
        <v>25</v>
      </c>
    </row>
    <row r="27" spans="1:8" s="22" customFormat="1" ht="12.75" customHeight="1">
      <c r="A27" s="16"/>
      <c r="B27" s="48" t="s">
        <v>71</v>
      </c>
      <c r="C27" s="49" t="s">
        <v>169</v>
      </c>
      <c r="D27" s="50"/>
      <c r="E27" s="51"/>
      <c r="F27" s="35" t="s">
        <v>264</v>
      </c>
      <c r="G27" s="39">
        <f>SUM(G28:G36)</f>
        <v>2079606.9499999997</v>
      </c>
      <c r="H27" s="39">
        <f>SUM(H28:H36)</f>
        <v>337156.11000000004</v>
      </c>
    </row>
    <row r="28" spans="1:8" s="22" customFormat="1" ht="12.75" customHeight="1">
      <c r="A28" s="16"/>
      <c r="B28" s="33" t="s">
        <v>170</v>
      </c>
      <c r="C28" s="40"/>
      <c r="D28" s="41" t="s">
        <v>171</v>
      </c>
      <c r="E28" s="44"/>
      <c r="F28" s="45"/>
      <c r="G28" s="39" t="s">
        <v>25</v>
      </c>
      <c r="H28" s="39" t="s">
        <v>25</v>
      </c>
    </row>
    <row r="29" spans="1:8" s="22" customFormat="1" ht="12.75" customHeight="1">
      <c r="A29" s="16"/>
      <c r="B29" s="33" t="s">
        <v>172</v>
      </c>
      <c r="C29" s="40"/>
      <c r="D29" s="41" t="s">
        <v>173</v>
      </c>
      <c r="E29" s="44"/>
      <c r="F29" s="45"/>
      <c r="G29" s="39">
        <v>1979253.49</v>
      </c>
      <c r="H29" s="39">
        <v>225990.44</v>
      </c>
    </row>
    <row r="30" spans="1:8" s="22" customFormat="1" ht="12.75" customHeight="1">
      <c r="A30" s="16"/>
      <c r="B30" s="33" t="s">
        <v>174</v>
      </c>
      <c r="C30" s="40"/>
      <c r="D30" s="41" t="s">
        <v>175</v>
      </c>
      <c r="E30" s="44"/>
      <c r="F30" s="45"/>
      <c r="G30" s="39" t="s">
        <v>25</v>
      </c>
      <c r="H30" s="39" t="s">
        <v>25</v>
      </c>
    </row>
    <row r="31" spans="1:8" s="22" customFormat="1" ht="12.75" customHeight="1">
      <c r="A31" s="16"/>
      <c r="B31" s="33" t="s">
        <v>176</v>
      </c>
      <c r="C31" s="40"/>
      <c r="D31" s="41" t="s">
        <v>177</v>
      </c>
      <c r="E31" s="44"/>
      <c r="F31" s="45"/>
      <c r="G31" s="39">
        <v>47903.63</v>
      </c>
      <c r="H31" s="39">
        <v>49204.97</v>
      </c>
    </row>
    <row r="32" spans="1:8" s="22" customFormat="1" ht="12.75" customHeight="1">
      <c r="A32" s="16"/>
      <c r="B32" s="33" t="s">
        <v>178</v>
      </c>
      <c r="C32" s="40"/>
      <c r="D32" s="41" t="s">
        <v>179</v>
      </c>
      <c r="E32" s="44"/>
      <c r="F32" s="45"/>
      <c r="G32" s="39">
        <v>32107.18</v>
      </c>
      <c r="H32" s="39">
        <v>37927.99</v>
      </c>
    </row>
    <row r="33" spans="1:8" s="22" customFormat="1" ht="12.75" customHeight="1">
      <c r="A33" s="16"/>
      <c r="B33" s="33" t="s">
        <v>180</v>
      </c>
      <c r="C33" s="40"/>
      <c r="D33" s="41" t="s">
        <v>181</v>
      </c>
      <c r="E33" s="44"/>
      <c r="F33" s="45"/>
      <c r="G33" s="39" t="s">
        <v>25</v>
      </c>
      <c r="H33" s="39" t="s">
        <v>25</v>
      </c>
    </row>
    <row r="34" spans="1:8" s="22" customFormat="1" ht="12.75" customHeight="1">
      <c r="A34" s="16"/>
      <c r="B34" s="33" t="s">
        <v>182</v>
      </c>
      <c r="C34" s="40"/>
      <c r="D34" s="41" t="s">
        <v>183</v>
      </c>
      <c r="E34" s="44"/>
      <c r="F34" s="45"/>
      <c r="G34" s="39">
        <v>20342.650000000001</v>
      </c>
      <c r="H34" s="39">
        <v>24032.71</v>
      </c>
    </row>
    <row r="35" spans="1:8" s="22" customFormat="1" ht="12.75" customHeight="1">
      <c r="A35" s="16"/>
      <c r="B35" s="33" t="s">
        <v>184</v>
      </c>
      <c r="C35" s="52"/>
      <c r="D35" s="53" t="s">
        <v>185</v>
      </c>
      <c r="E35" s="54"/>
      <c r="F35" s="45"/>
      <c r="G35" s="39" t="s">
        <v>25</v>
      </c>
      <c r="H35" s="39" t="s">
        <v>25</v>
      </c>
    </row>
    <row r="36" spans="1:8" s="22" customFormat="1" ht="12.75" customHeight="1">
      <c r="A36" s="16"/>
      <c r="B36" s="33" t="s">
        <v>186</v>
      </c>
      <c r="C36" s="40"/>
      <c r="D36" s="41" t="s">
        <v>187</v>
      </c>
      <c r="E36" s="44"/>
      <c r="F36" s="35"/>
      <c r="G36" s="39">
        <v>0</v>
      </c>
      <c r="H36" s="39">
        <v>0</v>
      </c>
    </row>
    <row r="37" spans="1:8" s="22" customFormat="1" ht="12.75" customHeight="1">
      <c r="A37" s="16"/>
      <c r="B37" s="35" t="s">
        <v>73</v>
      </c>
      <c r="C37" s="55" t="s">
        <v>188</v>
      </c>
      <c r="D37" s="55"/>
      <c r="E37" s="56"/>
      <c r="F37" s="35"/>
      <c r="G37" s="39" t="s">
        <v>25</v>
      </c>
      <c r="H37" s="39" t="s">
        <v>25</v>
      </c>
    </row>
    <row r="38" spans="1:8" s="22" customFormat="1" ht="12.75" customHeight="1">
      <c r="A38" s="16"/>
      <c r="B38" s="35" t="s">
        <v>87</v>
      </c>
      <c r="C38" s="55" t="s">
        <v>189</v>
      </c>
      <c r="D38" s="55"/>
      <c r="E38" s="56"/>
      <c r="F38" s="45"/>
      <c r="G38" s="39" t="s">
        <v>25</v>
      </c>
      <c r="H38" s="39" t="s">
        <v>25</v>
      </c>
    </row>
    <row r="39" spans="1:8" s="22" customFormat="1" ht="12.75" customHeight="1">
      <c r="A39" s="16"/>
      <c r="B39" s="35" t="s">
        <v>90</v>
      </c>
      <c r="C39" s="55" t="s">
        <v>190</v>
      </c>
      <c r="D39" s="40"/>
      <c r="E39" s="57"/>
      <c r="F39" s="45"/>
      <c r="G39" s="39" t="s">
        <v>25</v>
      </c>
      <c r="H39" s="39" t="s">
        <v>25</v>
      </c>
    </row>
    <row r="40" spans="1:8" s="22" customFormat="1" ht="12.75" customHeight="1">
      <c r="A40" s="16"/>
      <c r="B40" s="29" t="s">
        <v>79</v>
      </c>
      <c r="C40" s="30" t="s">
        <v>191</v>
      </c>
      <c r="D40" s="31"/>
      <c r="E40" s="32"/>
      <c r="F40" s="45"/>
      <c r="G40" s="39" t="s">
        <v>25</v>
      </c>
      <c r="H40" s="39" t="s">
        <v>25</v>
      </c>
    </row>
    <row r="41" spans="1:8" s="22" customFormat="1" ht="12.75" customHeight="1">
      <c r="A41" s="16"/>
      <c r="B41" s="27" t="s">
        <v>118</v>
      </c>
      <c r="C41" s="58" t="s">
        <v>192</v>
      </c>
      <c r="D41" s="59"/>
      <c r="E41" s="60"/>
      <c r="F41" s="35"/>
      <c r="G41" s="34">
        <f>SUM(G42,G48,G49,G56,G57)</f>
        <v>327405.3</v>
      </c>
      <c r="H41" s="34">
        <f>SUM(H42,H48,H49,H56,H57)</f>
        <v>134652.5</v>
      </c>
    </row>
    <row r="42" spans="1:8" s="22" customFormat="1" ht="12.75" customHeight="1">
      <c r="A42" s="16"/>
      <c r="B42" s="61" t="s">
        <v>61</v>
      </c>
      <c r="C42" s="62" t="s">
        <v>193</v>
      </c>
      <c r="D42" s="63"/>
      <c r="E42" s="64"/>
      <c r="F42" s="35" t="s">
        <v>265</v>
      </c>
      <c r="G42" s="39">
        <f>SUM(G43:G47)</f>
        <v>1645.78</v>
      </c>
      <c r="H42" s="39">
        <f>SUM(H43:H47)</f>
        <v>1979</v>
      </c>
    </row>
    <row r="43" spans="1:8" s="22" customFormat="1" ht="12.75" customHeight="1">
      <c r="A43" s="16"/>
      <c r="B43" s="65" t="s">
        <v>159</v>
      </c>
      <c r="C43" s="52"/>
      <c r="D43" s="53" t="s">
        <v>194</v>
      </c>
      <c r="E43" s="54"/>
      <c r="F43" s="45"/>
      <c r="G43" s="39" t="s">
        <v>25</v>
      </c>
      <c r="H43" s="39" t="s">
        <v>25</v>
      </c>
    </row>
    <row r="44" spans="1:8" s="22" customFormat="1" ht="12.75" customHeight="1">
      <c r="A44" s="16"/>
      <c r="B44" s="65" t="s">
        <v>161</v>
      </c>
      <c r="C44" s="52"/>
      <c r="D44" s="53" t="s">
        <v>195</v>
      </c>
      <c r="E44" s="54"/>
      <c r="F44" s="45"/>
      <c r="G44" s="39">
        <v>1645.78</v>
      </c>
      <c r="H44" s="39">
        <v>1979</v>
      </c>
    </row>
    <row r="45" spans="1:8" s="22" customFormat="1">
      <c r="A45" s="16"/>
      <c r="B45" s="65" t="s">
        <v>163</v>
      </c>
      <c r="C45" s="52"/>
      <c r="D45" s="53" t="s">
        <v>196</v>
      </c>
      <c r="E45" s="54"/>
      <c r="F45" s="45"/>
      <c r="G45" s="39" t="s">
        <v>25</v>
      </c>
      <c r="H45" s="39" t="s">
        <v>25</v>
      </c>
    </row>
    <row r="46" spans="1:8" s="22" customFormat="1">
      <c r="A46" s="16"/>
      <c r="B46" s="65" t="s">
        <v>165</v>
      </c>
      <c r="C46" s="52"/>
      <c r="D46" s="53" t="s">
        <v>197</v>
      </c>
      <c r="E46" s="54"/>
      <c r="F46" s="45"/>
      <c r="G46" s="39" t="s">
        <v>25</v>
      </c>
      <c r="H46" s="39" t="s">
        <v>25</v>
      </c>
    </row>
    <row r="47" spans="1:8" s="22" customFormat="1" ht="12.75" customHeight="1">
      <c r="A47" s="16"/>
      <c r="B47" s="65" t="s">
        <v>167</v>
      </c>
      <c r="C47" s="59"/>
      <c r="D47" s="129" t="s">
        <v>198</v>
      </c>
      <c r="E47" s="130"/>
      <c r="F47" s="45"/>
      <c r="G47" s="39" t="s">
        <v>25</v>
      </c>
      <c r="H47" s="39" t="s">
        <v>25</v>
      </c>
    </row>
    <row r="48" spans="1:8" s="22" customFormat="1" ht="12.75" customHeight="1">
      <c r="A48" s="16"/>
      <c r="B48" s="61" t="s">
        <v>71</v>
      </c>
      <c r="C48" s="66" t="s">
        <v>199</v>
      </c>
      <c r="D48" s="67"/>
      <c r="E48" s="68"/>
      <c r="F48" s="35" t="s">
        <v>266</v>
      </c>
      <c r="G48" s="39">
        <v>1112.72</v>
      </c>
      <c r="H48" s="39">
        <v>570.71</v>
      </c>
    </row>
    <row r="49" spans="1:8" s="22" customFormat="1" ht="12.75" customHeight="1">
      <c r="A49" s="16"/>
      <c r="B49" s="61" t="s">
        <v>73</v>
      </c>
      <c r="C49" s="62" t="s">
        <v>200</v>
      </c>
      <c r="D49" s="63"/>
      <c r="E49" s="64"/>
      <c r="F49" s="35">
        <v>910</v>
      </c>
      <c r="G49" s="39">
        <f>SUM(G50:G55)</f>
        <v>315210.69</v>
      </c>
      <c r="H49" s="39">
        <f>SUM(H50:H55)</f>
        <v>122751.68000000001</v>
      </c>
    </row>
    <row r="50" spans="1:8" s="22" customFormat="1" ht="12.75" customHeight="1">
      <c r="A50" s="16"/>
      <c r="B50" s="65" t="s">
        <v>201</v>
      </c>
      <c r="C50" s="63"/>
      <c r="D50" s="69" t="s">
        <v>202</v>
      </c>
      <c r="E50" s="70"/>
      <c r="F50" s="35"/>
      <c r="G50" s="39" t="s">
        <v>25</v>
      </c>
      <c r="H50" s="39" t="s">
        <v>25</v>
      </c>
    </row>
    <row r="51" spans="1:8" s="22" customFormat="1" ht="12.75" customHeight="1">
      <c r="A51" s="16"/>
      <c r="B51" s="71" t="s">
        <v>203</v>
      </c>
      <c r="C51" s="52"/>
      <c r="D51" s="53" t="s">
        <v>204</v>
      </c>
      <c r="E51" s="72"/>
      <c r="F51" s="73"/>
      <c r="G51" s="39" t="s">
        <v>25</v>
      </c>
      <c r="H51" s="39" t="s">
        <v>25</v>
      </c>
    </row>
    <row r="52" spans="1:8" s="22" customFormat="1" ht="12.75" customHeight="1">
      <c r="A52" s="16"/>
      <c r="B52" s="65" t="s">
        <v>205</v>
      </c>
      <c r="C52" s="52"/>
      <c r="D52" s="53" t="s">
        <v>206</v>
      </c>
      <c r="E52" s="54"/>
      <c r="F52" s="35"/>
      <c r="G52" s="39">
        <v>0</v>
      </c>
      <c r="H52" s="39">
        <v>0</v>
      </c>
    </row>
    <row r="53" spans="1:8" s="22" customFormat="1" ht="12.75" customHeight="1">
      <c r="A53" s="16"/>
      <c r="B53" s="65" t="s">
        <v>207</v>
      </c>
      <c r="C53" s="52"/>
      <c r="D53" s="129" t="s">
        <v>208</v>
      </c>
      <c r="E53" s="130"/>
      <c r="F53" s="35"/>
      <c r="G53" s="39">
        <v>11080.21</v>
      </c>
      <c r="H53" s="39">
        <v>9431.0499999999993</v>
      </c>
    </row>
    <row r="54" spans="1:8" s="22" customFormat="1" ht="12.75" customHeight="1">
      <c r="A54" s="16"/>
      <c r="B54" s="65" t="s">
        <v>209</v>
      </c>
      <c r="C54" s="52"/>
      <c r="D54" s="53" t="s">
        <v>210</v>
      </c>
      <c r="E54" s="54"/>
      <c r="F54" s="35"/>
      <c r="G54" s="39">
        <v>304130.48</v>
      </c>
      <c r="H54" s="39">
        <v>113317.07</v>
      </c>
    </row>
    <row r="55" spans="1:8" s="22" customFormat="1" ht="12.75" customHeight="1">
      <c r="A55" s="16"/>
      <c r="B55" s="65" t="s">
        <v>211</v>
      </c>
      <c r="C55" s="52"/>
      <c r="D55" s="53" t="s">
        <v>212</v>
      </c>
      <c r="E55" s="54"/>
      <c r="F55" s="35"/>
      <c r="G55" s="39">
        <v>0</v>
      </c>
      <c r="H55" s="39">
        <v>3.56</v>
      </c>
    </row>
    <row r="56" spans="1:8" s="22" customFormat="1" ht="12.75" customHeight="1">
      <c r="A56" s="16"/>
      <c r="B56" s="61" t="s">
        <v>87</v>
      </c>
      <c r="C56" s="74" t="s">
        <v>213</v>
      </c>
      <c r="D56" s="74"/>
      <c r="E56" s="75"/>
      <c r="F56" s="35"/>
      <c r="G56" s="39" t="s">
        <v>25</v>
      </c>
      <c r="H56" s="39" t="s">
        <v>25</v>
      </c>
    </row>
    <row r="57" spans="1:8" s="22" customFormat="1" ht="12.75" customHeight="1">
      <c r="A57" s="16"/>
      <c r="B57" s="61" t="s">
        <v>90</v>
      </c>
      <c r="C57" s="74" t="s">
        <v>214</v>
      </c>
      <c r="D57" s="74"/>
      <c r="E57" s="75"/>
      <c r="F57" s="35" t="s">
        <v>267</v>
      </c>
      <c r="G57" s="39">
        <v>9436.11</v>
      </c>
      <c r="H57" s="39">
        <v>9351.11</v>
      </c>
    </row>
    <row r="58" spans="1:8" s="22" customFormat="1" ht="12.75" customHeight="1">
      <c r="A58" s="16"/>
      <c r="B58" s="35"/>
      <c r="C58" s="49" t="s">
        <v>215</v>
      </c>
      <c r="D58" s="50"/>
      <c r="E58" s="51"/>
      <c r="F58" s="35"/>
      <c r="G58" s="39">
        <f>SUM(G20,G40,G41)</f>
        <v>2407012.5399999996</v>
      </c>
      <c r="H58" s="39">
        <f>SUM(H20,H40,H41)</f>
        <v>471808.9</v>
      </c>
    </row>
    <row r="59" spans="1:8" s="22" customFormat="1" ht="12.75" customHeight="1">
      <c r="A59" s="16"/>
      <c r="B59" s="29" t="s">
        <v>120</v>
      </c>
      <c r="C59" s="30" t="s">
        <v>216</v>
      </c>
      <c r="D59" s="30"/>
      <c r="E59" s="76"/>
      <c r="F59" s="35" t="s">
        <v>268</v>
      </c>
      <c r="G59" s="34">
        <f>SUM(G60:G63)</f>
        <v>2084786.3900000001</v>
      </c>
      <c r="H59" s="34">
        <f>SUM(H60:H63)</f>
        <v>341111.86</v>
      </c>
    </row>
    <row r="60" spans="1:8" s="22" customFormat="1" ht="12.75" customHeight="1">
      <c r="A60" s="16"/>
      <c r="B60" s="35" t="s">
        <v>61</v>
      </c>
      <c r="C60" s="55" t="s">
        <v>64</v>
      </c>
      <c r="D60" s="55"/>
      <c r="E60" s="56"/>
      <c r="F60" s="35"/>
      <c r="G60" s="39">
        <v>31399.119999999999</v>
      </c>
      <c r="H60" s="39">
        <v>34656.68</v>
      </c>
    </row>
    <row r="61" spans="1:8" s="22" customFormat="1" ht="12.75" customHeight="1">
      <c r="A61" s="16"/>
      <c r="B61" s="48" t="s">
        <v>71</v>
      </c>
      <c r="C61" s="49" t="s">
        <v>217</v>
      </c>
      <c r="D61" s="50"/>
      <c r="E61" s="51"/>
      <c r="F61" s="48"/>
      <c r="G61" s="39">
        <v>2044105.56</v>
      </c>
      <c r="H61" s="39">
        <v>297143.89</v>
      </c>
    </row>
    <row r="62" spans="1:8" s="22" customFormat="1" ht="12.75" customHeight="1">
      <c r="A62" s="16"/>
      <c r="B62" s="35" t="s">
        <v>73</v>
      </c>
      <c r="C62" s="137" t="s">
        <v>218</v>
      </c>
      <c r="D62" s="138"/>
      <c r="E62" s="139"/>
      <c r="F62" s="35"/>
      <c r="G62" s="39">
        <v>0</v>
      </c>
      <c r="H62" s="39">
        <v>0</v>
      </c>
    </row>
    <row r="63" spans="1:8" s="22" customFormat="1" ht="12.75" customHeight="1">
      <c r="A63" s="16"/>
      <c r="B63" s="35" t="s">
        <v>219</v>
      </c>
      <c r="C63" s="55" t="s">
        <v>220</v>
      </c>
      <c r="D63" s="40"/>
      <c r="E63" s="57"/>
      <c r="F63" s="35"/>
      <c r="G63" s="39">
        <v>9281.7099999999991</v>
      </c>
      <c r="H63" s="39">
        <v>9311.2900000000009</v>
      </c>
    </row>
    <row r="64" spans="1:8" s="22" customFormat="1" ht="12.75" customHeight="1">
      <c r="A64" s="16"/>
      <c r="B64" s="29" t="s">
        <v>129</v>
      </c>
      <c r="C64" s="30" t="s">
        <v>221</v>
      </c>
      <c r="D64" s="31"/>
      <c r="E64" s="32"/>
      <c r="F64" s="35"/>
      <c r="G64" s="34">
        <f>SUM(G65,G69)</f>
        <v>308158.28000000003</v>
      </c>
      <c r="H64" s="34">
        <f>SUM(H65,H69)</f>
        <v>121965.3</v>
      </c>
    </row>
    <row r="65" spans="1:8" s="22" customFormat="1" ht="12.75" customHeight="1">
      <c r="A65" s="16"/>
      <c r="B65" s="35" t="s">
        <v>61</v>
      </c>
      <c r="C65" s="36" t="s">
        <v>222</v>
      </c>
      <c r="D65" s="77"/>
      <c r="E65" s="78"/>
      <c r="F65" s="35" t="s">
        <v>269</v>
      </c>
      <c r="G65" s="39">
        <f>SUM(G66:G68)</f>
        <v>5106.6899999999996</v>
      </c>
      <c r="H65" s="39">
        <f>SUM(H66:H68)</f>
        <v>5106.6899999999996</v>
      </c>
    </row>
    <row r="66" spans="1:8" s="22" customFormat="1">
      <c r="A66" s="16"/>
      <c r="B66" s="33" t="s">
        <v>159</v>
      </c>
      <c r="C66" s="79"/>
      <c r="D66" s="41" t="s">
        <v>223</v>
      </c>
      <c r="E66" s="80"/>
      <c r="F66" s="35"/>
      <c r="G66" s="39" t="s">
        <v>25</v>
      </c>
      <c r="H66" s="39" t="s">
        <v>25</v>
      </c>
    </row>
    <row r="67" spans="1:8" s="22" customFormat="1" ht="12.75" customHeight="1">
      <c r="A67" s="16"/>
      <c r="B67" s="33" t="s">
        <v>161</v>
      </c>
      <c r="C67" s="40"/>
      <c r="D67" s="41" t="s">
        <v>224</v>
      </c>
      <c r="E67" s="44"/>
      <c r="F67" s="35"/>
      <c r="G67" s="39">
        <v>5106.6899999999996</v>
      </c>
      <c r="H67" s="39">
        <v>5106.6899999999996</v>
      </c>
    </row>
    <row r="68" spans="1:8" s="22" customFormat="1" ht="12.75" customHeight="1">
      <c r="A68" s="16"/>
      <c r="B68" s="33" t="s">
        <v>225</v>
      </c>
      <c r="C68" s="40"/>
      <c r="D68" s="41" t="s">
        <v>226</v>
      </c>
      <c r="E68" s="44"/>
      <c r="F68" s="45"/>
      <c r="G68" s="39" t="s">
        <v>25</v>
      </c>
      <c r="H68" s="39" t="s">
        <v>25</v>
      </c>
    </row>
    <row r="69" spans="1:8" s="12" customFormat="1" ht="12.75" customHeight="1">
      <c r="A69" s="16"/>
      <c r="B69" s="61" t="s">
        <v>71</v>
      </c>
      <c r="C69" s="81" t="s">
        <v>227</v>
      </c>
      <c r="D69" s="82"/>
      <c r="E69" s="83"/>
      <c r="F69" s="61" t="s">
        <v>270</v>
      </c>
      <c r="G69" s="39">
        <f>SUM(G70:G75,G78:G83)</f>
        <v>303051.59000000003</v>
      </c>
      <c r="H69" s="39">
        <f>SUM(H70:H75,H78:H83)</f>
        <v>116858.61</v>
      </c>
    </row>
    <row r="70" spans="1:8" s="22" customFormat="1" ht="12.75" customHeight="1">
      <c r="A70" s="16"/>
      <c r="B70" s="33" t="s">
        <v>170</v>
      </c>
      <c r="C70" s="40"/>
      <c r="D70" s="41" t="s">
        <v>228</v>
      </c>
      <c r="E70" s="42"/>
      <c r="F70" s="35"/>
      <c r="G70" s="39" t="s">
        <v>25</v>
      </c>
      <c r="H70" s="39" t="s">
        <v>25</v>
      </c>
    </row>
    <row r="71" spans="1:8" s="22" customFormat="1" ht="12.75" customHeight="1">
      <c r="A71" s="16"/>
      <c r="B71" s="33" t="s">
        <v>172</v>
      </c>
      <c r="C71" s="79"/>
      <c r="D71" s="41" t="s">
        <v>229</v>
      </c>
      <c r="E71" s="80"/>
      <c r="F71" s="35"/>
      <c r="G71" s="39" t="s">
        <v>25</v>
      </c>
      <c r="H71" s="39" t="s">
        <v>25</v>
      </c>
    </row>
    <row r="72" spans="1:8" s="22" customFormat="1">
      <c r="A72" s="16"/>
      <c r="B72" s="33" t="s">
        <v>174</v>
      </c>
      <c r="C72" s="79"/>
      <c r="D72" s="41" t="s">
        <v>230</v>
      </c>
      <c r="E72" s="80"/>
      <c r="F72" s="35"/>
      <c r="G72" s="39" t="s">
        <v>25</v>
      </c>
      <c r="H72" s="39" t="s">
        <v>25</v>
      </c>
    </row>
    <row r="73" spans="1:8" s="22" customFormat="1">
      <c r="A73" s="16"/>
      <c r="B73" s="84" t="s">
        <v>176</v>
      </c>
      <c r="C73" s="63"/>
      <c r="D73" s="85" t="s">
        <v>231</v>
      </c>
      <c r="E73" s="70"/>
      <c r="F73" s="35"/>
      <c r="G73" s="39" t="s">
        <v>25</v>
      </c>
      <c r="H73" s="39" t="s">
        <v>25</v>
      </c>
    </row>
    <row r="74" spans="1:8" s="22" customFormat="1">
      <c r="A74" s="16"/>
      <c r="B74" s="35" t="s">
        <v>178</v>
      </c>
      <c r="C74" s="47"/>
      <c r="D74" s="47" t="s">
        <v>232</v>
      </c>
      <c r="E74" s="42"/>
      <c r="F74" s="86"/>
      <c r="G74" s="39" t="s">
        <v>25</v>
      </c>
      <c r="H74" s="39" t="s">
        <v>25</v>
      </c>
    </row>
    <row r="75" spans="1:8" s="22" customFormat="1" ht="12.75" customHeight="1">
      <c r="A75" s="16"/>
      <c r="B75" s="87" t="s">
        <v>180</v>
      </c>
      <c r="C75" s="82"/>
      <c r="D75" s="88" t="s">
        <v>233</v>
      </c>
      <c r="E75" s="20"/>
      <c r="F75" s="35"/>
      <c r="G75" s="39">
        <f>SUM(G76,G77)</f>
        <v>0</v>
      </c>
      <c r="H75" s="39">
        <f>SUM(H76,H77)</f>
        <v>0</v>
      </c>
    </row>
    <row r="76" spans="1:8" s="22" customFormat="1" ht="12.75" customHeight="1">
      <c r="A76" s="16"/>
      <c r="B76" s="65" t="s">
        <v>234</v>
      </c>
      <c r="C76" s="52"/>
      <c r="D76" s="72"/>
      <c r="E76" s="54" t="s">
        <v>235</v>
      </c>
      <c r="F76" s="35"/>
      <c r="G76" s="39" t="s">
        <v>25</v>
      </c>
      <c r="H76" s="39" t="s">
        <v>25</v>
      </c>
    </row>
    <row r="77" spans="1:8" s="22" customFormat="1" ht="12.75" customHeight="1">
      <c r="A77" s="16"/>
      <c r="B77" s="65" t="s">
        <v>236</v>
      </c>
      <c r="C77" s="52"/>
      <c r="D77" s="72"/>
      <c r="E77" s="54" t="s">
        <v>237</v>
      </c>
      <c r="F77" s="45"/>
      <c r="G77" s="39">
        <v>0</v>
      </c>
      <c r="H77" s="39">
        <v>0</v>
      </c>
    </row>
    <row r="78" spans="1:8" s="22" customFormat="1" ht="12.75" customHeight="1">
      <c r="A78" s="16"/>
      <c r="B78" s="65" t="s">
        <v>182</v>
      </c>
      <c r="C78" s="67"/>
      <c r="D78" s="89" t="s">
        <v>238</v>
      </c>
      <c r="E78" s="90"/>
      <c r="F78" s="45"/>
      <c r="G78" s="39" t="s">
        <v>25</v>
      </c>
      <c r="H78" s="39" t="s">
        <v>25</v>
      </c>
    </row>
    <row r="79" spans="1:8" s="22" customFormat="1" ht="12.75" customHeight="1">
      <c r="A79" s="16"/>
      <c r="B79" s="65" t="s">
        <v>184</v>
      </c>
      <c r="C79" s="91"/>
      <c r="D79" s="53" t="s">
        <v>239</v>
      </c>
      <c r="E79" s="92"/>
      <c r="F79" s="35"/>
      <c r="G79" s="39" t="s">
        <v>25</v>
      </c>
      <c r="H79" s="39" t="s">
        <v>25</v>
      </c>
    </row>
    <row r="80" spans="1:8" s="22" customFormat="1" ht="12.75" customHeight="1">
      <c r="A80" s="16"/>
      <c r="B80" s="65" t="s">
        <v>186</v>
      </c>
      <c r="C80" s="40"/>
      <c r="D80" s="41" t="s">
        <v>240</v>
      </c>
      <c r="E80" s="44"/>
      <c r="F80" s="35"/>
      <c r="G80" s="39">
        <v>5524.16</v>
      </c>
      <c r="H80" s="39">
        <v>8652.5300000000007</v>
      </c>
    </row>
    <row r="81" spans="1:8" s="22" customFormat="1" ht="12.75" customHeight="1">
      <c r="A81" s="16"/>
      <c r="B81" s="65" t="s">
        <v>241</v>
      </c>
      <c r="C81" s="40"/>
      <c r="D81" s="41" t="s">
        <v>242</v>
      </c>
      <c r="E81" s="44"/>
      <c r="F81" s="35"/>
      <c r="G81" s="39">
        <v>189873.15</v>
      </c>
      <c r="H81" s="39">
        <v>0</v>
      </c>
    </row>
    <row r="82" spans="1:8" s="22" customFormat="1" ht="12.75" customHeight="1">
      <c r="A82" s="16"/>
      <c r="B82" s="33" t="s">
        <v>243</v>
      </c>
      <c r="C82" s="52"/>
      <c r="D82" s="53" t="s">
        <v>244</v>
      </c>
      <c r="E82" s="54"/>
      <c r="F82" s="35"/>
      <c r="G82" s="39">
        <v>107635.34</v>
      </c>
      <c r="H82" s="39">
        <v>108132.34</v>
      </c>
    </row>
    <row r="83" spans="1:8" s="22" customFormat="1" ht="12.75" customHeight="1">
      <c r="A83" s="16"/>
      <c r="B83" s="33" t="s">
        <v>245</v>
      </c>
      <c r="C83" s="40"/>
      <c r="D83" s="41" t="s">
        <v>246</v>
      </c>
      <c r="E83" s="44"/>
      <c r="F83" s="45"/>
      <c r="G83" s="39">
        <v>18.940000000000001</v>
      </c>
      <c r="H83" s="39">
        <v>73.739999999999995</v>
      </c>
    </row>
    <row r="84" spans="1:8" s="22" customFormat="1" ht="12.75" customHeight="1">
      <c r="A84" s="16"/>
      <c r="B84" s="29" t="s">
        <v>131</v>
      </c>
      <c r="C84" s="93" t="s">
        <v>247</v>
      </c>
      <c r="D84" s="94"/>
      <c r="E84" s="95"/>
      <c r="F84" s="45" t="s">
        <v>271</v>
      </c>
      <c r="G84" s="34">
        <f>SUM(G85,G86,G89,G90)</f>
        <v>14067.870000000101</v>
      </c>
      <c r="H84" s="34">
        <f>SUM(H85,H86,H89,H90)</f>
        <v>8731.7399999998997</v>
      </c>
    </row>
    <row r="85" spans="1:8" s="22" customFormat="1" ht="12.75" customHeight="1">
      <c r="A85" s="16"/>
      <c r="B85" s="35" t="s">
        <v>61</v>
      </c>
      <c r="C85" s="55" t="s">
        <v>248</v>
      </c>
      <c r="D85" s="40"/>
      <c r="E85" s="57"/>
      <c r="F85" s="45"/>
      <c r="G85" s="39" t="s">
        <v>25</v>
      </c>
      <c r="H85" s="39" t="s">
        <v>25</v>
      </c>
    </row>
    <row r="86" spans="1:8" s="22" customFormat="1" ht="12.75" customHeight="1">
      <c r="A86" s="16"/>
      <c r="B86" s="35" t="s">
        <v>71</v>
      </c>
      <c r="C86" s="36" t="s">
        <v>249</v>
      </c>
      <c r="D86" s="77"/>
      <c r="E86" s="78"/>
      <c r="F86" s="35"/>
      <c r="G86" s="39">
        <f>SUM(G87,G88)</f>
        <v>0</v>
      </c>
      <c r="H86" s="39">
        <f>SUM(H87,H88)</f>
        <v>0</v>
      </c>
    </row>
    <row r="87" spans="1:8" s="22" customFormat="1" ht="12.75" customHeight="1">
      <c r="A87" s="16"/>
      <c r="B87" s="33" t="s">
        <v>170</v>
      </c>
      <c r="C87" s="40"/>
      <c r="D87" s="41" t="s">
        <v>250</v>
      </c>
      <c r="E87" s="44"/>
      <c r="F87" s="35"/>
      <c r="G87" s="39" t="s">
        <v>25</v>
      </c>
      <c r="H87" s="39" t="s">
        <v>25</v>
      </c>
    </row>
    <row r="88" spans="1:8" s="22" customFormat="1" ht="12.75" customHeight="1">
      <c r="A88" s="16"/>
      <c r="B88" s="33" t="s">
        <v>172</v>
      </c>
      <c r="C88" s="40"/>
      <c r="D88" s="41" t="s">
        <v>251</v>
      </c>
      <c r="E88" s="44"/>
      <c r="F88" s="35"/>
      <c r="G88" s="39" t="s">
        <v>25</v>
      </c>
      <c r="H88" s="39" t="s">
        <v>25</v>
      </c>
    </row>
    <row r="89" spans="1:8" s="22" customFormat="1" ht="12.75" customHeight="1">
      <c r="A89" s="16"/>
      <c r="B89" s="61" t="s">
        <v>73</v>
      </c>
      <c r="C89" s="72" t="s">
        <v>252</v>
      </c>
      <c r="D89" s="72"/>
      <c r="E89" s="96"/>
      <c r="F89" s="35"/>
      <c r="G89" s="39" t="s">
        <v>25</v>
      </c>
      <c r="H89" s="39" t="s">
        <v>25</v>
      </c>
    </row>
    <row r="90" spans="1:8" s="22" customFormat="1" ht="12.75" customHeight="1">
      <c r="A90" s="16"/>
      <c r="B90" s="48" t="s">
        <v>87</v>
      </c>
      <c r="C90" s="49" t="s">
        <v>253</v>
      </c>
      <c r="D90" s="50"/>
      <c r="E90" s="51"/>
      <c r="F90" s="35"/>
      <c r="G90" s="39">
        <f>SUM(G91:G92)</f>
        <v>14067.870000000101</v>
      </c>
      <c r="H90" s="39">
        <f>SUM(H91:H92)</f>
        <v>8731.7399999998997</v>
      </c>
    </row>
    <row r="91" spans="1:8" s="22" customFormat="1" ht="12.75" customHeight="1">
      <c r="A91" s="16"/>
      <c r="B91" s="33" t="s">
        <v>254</v>
      </c>
      <c r="C91" s="31"/>
      <c r="D91" s="41" t="s">
        <v>255</v>
      </c>
      <c r="E91" s="97"/>
      <c r="F91" s="45"/>
      <c r="G91" s="39">
        <v>5336.1300000001002</v>
      </c>
      <c r="H91" s="39">
        <v>3101.8999999999</v>
      </c>
    </row>
    <row r="92" spans="1:8" s="22" customFormat="1" ht="12.75" customHeight="1">
      <c r="A92" s="16"/>
      <c r="B92" s="33" t="s">
        <v>256</v>
      </c>
      <c r="C92" s="31"/>
      <c r="D92" s="41" t="s">
        <v>257</v>
      </c>
      <c r="E92" s="97"/>
      <c r="F92" s="45"/>
      <c r="G92" s="39">
        <v>8731.74</v>
      </c>
      <c r="H92" s="39">
        <v>5629.84</v>
      </c>
    </row>
    <row r="93" spans="1:8" s="22" customFormat="1" ht="12.75" customHeight="1">
      <c r="A93" s="16"/>
      <c r="B93" s="29" t="s">
        <v>133</v>
      </c>
      <c r="C93" s="93" t="s">
        <v>258</v>
      </c>
      <c r="D93" s="95"/>
      <c r="E93" s="95"/>
      <c r="F93" s="45"/>
      <c r="G93" s="34"/>
      <c r="H93" s="34"/>
    </row>
    <row r="94" spans="1:8" s="22" customFormat="1" ht="25.5" customHeight="1">
      <c r="A94" s="16"/>
      <c r="B94" s="29"/>
      <c r="C94" s="128" t="s">
        <v>259</v>
      </c>
      <c r="D94" s="129"/>
      <c r="E94" s="130"/>
      <c r="F94" s="35"/>
      <c r="G94" s="98">
        <f>SUM(G59,G64,G84,G93)</f>
        <v>2407012.54</v>
      </c>
      <c r="H94" s="98">
        <f>SUM(H59,H64,H84,H93)</f>
        <v>471808.89999999985</v>
      </c>
    </row>
    <row r="95" spans="1:8" s="22" customFormat="1">
      <c r="A95" s="16"/>
      <c r="B95" s="19"/>
      <c r="C95" s="21"/>
      <c r="D95" s="21"/>
      <c r="E95" s="21"/>
      <c r="F95" s="21"/>
    </row>
    <row r="96" spans="1:8" s="22" customFormat="1" ht="12.75" customHeight="1">
      <c r="A96" s="16"/>
      <c r="B96" s="131" t="s">
        <v>276</v>
      </c>
      <c r="C96" s="131"/>
      <c r="D96" s="131"/>
      <c r="E96" s="131"/>
      <c r="F96" s="99"/>
      <c r="G96" s="132" t="s">
        <v>142</v>
      </c>
      <c r="H96" s="132"/>
    </row>
    <row r="97" spans="1:8" s="22" customFormat="1" ht="12.75" customHeight="1">
      <c r="A97" s="16"/>
      <c r="B97" s="133" t="s">
        <v>260</v>
      </c>
      <c r="C97" s="133"/>
      <c r="D97" s="133"/>
      <c r="E97" s="133"/>
      <c r="F97" s="22" t="s">
        <v>144</v>
      </c>
      <c r="G97" s="134" t="s">
        <v>145</v>
      </c>
      <c r="H97" s="134"/>
    </row>
    <row r="98" spans="1:8" s="22" customFormat="1">
      <c r="A98" s="16"/>
      <c r="B98" s="24"/>
      <c r="C98" s="24"/>
      <c r="D98" s="24"/>
      <c r="E98" s="24"/>
      <c r="F98" s="24"/>
      <c r="G98" s="24"/>
      <c r="H98" s="24"/>
    </row>
    <row r="99" spans="1:8" s="22" customFormat="1" ht="12.75" customHeight="1">
      <c r="A99" s="16"/>
      <c r="B99" s="135" t="s">
        <v>275</v>
      </c>
      <c r="C99" s="135"/>
      <c r="D99" s="135"/>
      <c r="E99" s="135"/>
      <c r="F99" s="100"/>
      <c r="G99" s="136" t="s">
        <v>146</v>
      </c>
      <c r="H99" s="136"/>
    </row>
    <row r="100" spans="1:8" s="22" customFormat="1" ht="12.75" customHeight="1">
      <c r="A100" s="16"/>
      <c r="B100" s="126" t="s">
        <v>261</v>
      </c>
      <c r="C100" s="126"/>
      <c r="D100" s="126"/>
      <c r="E100" s="126"/>
      <c r="F100" s="12" t="s">
        <v>144</v>
      </c>
      <c r="G100" s="127" t="s">
        <v>145</v>
      </c>
      <c r="H100" s="127"/>
    </row>
    <row r="101" spans="1:8" s="22" customFormat="1">
      <c r="A101" s="16"/>
    </row>
    <row r="102" spans="1:8" s="22" customFormat="1">
      <c r="A102" s="16"/>
    </row>
    <row r="103" spans="1:8" s="22" customFormat="1">
      <c r="A103" s="16"/>
    </row>
    <row r="104" spans="1:8" s="22" customFormat="1">
      <c r="A104" s="16"/>
    </row>
    <row r="105" spans="1:8" s="22" customFormat="1">
      <c r="A105" s="16"/>
    </row>
    <row r="106" spans="1:8" s="22" customFormat="1">
      <c r="A106" s="16"/>
    </row>
    <row r="107" spans="1:8" s="22" customFormat="1">
      <c r="A107" s="16"/>
    </row>
    <row r="108" spans="1:8" s="22" customFormat="1">
      <c r="A108" s="16"/>
    </row>
    <row r="109" spans="1:8" s="22" customFormat="1">
      <c r="A109" s="16"/>
    </row>
    <row r="110" spans="1:8" s="22" customFormat="1">
      <c r="A110" s="16"/>
    </row>
    <row r="111" spans="1:8" s="22" customFormat="1">
      <c r="A111" s="16"/>
    </row>
    <row r="112" spans="1:8" s="22" customFormat="1">
      <c r="A112" s="16"/>
    </row>
    <row r="113" spans="1:1" s="22" customFormat="1">
      <c r="A113" s="16"/>
    </row>
    <row r="114" spans="1:1" s="22" customFormat="1">
      <c r="A114" s="16"/>
    </row>
    <row r="115" spans="1:1" s="22" customFormat="1">
      <c r="A115" s="16"/>
    </row>
    <row r="116" spans="1:1" s="22" customFormat="1">
      <c r="A116" s="16"/>
    </row>
    <row r="117" spans="1:1" s="22" customFormat="1">
      <c r="A117" s="16"/>
    </row>
    <row r="118" spans="1:1" s="22" customFormat="1">
      <c r="A118" s="16"/>
    </row>
    <row r="119" spans="1:1" s="22" customFormat="1">
      <c r="A119"/>
    </row>
  </sheetData>
  <mergeCells count="27">
    <mergeCell ref="B8:H8"/>
    <mergeCell ref="B1:H1"/>
    <mergeCell ref="F2:H2"/>
    <mergeCell ref="F3:H3"/>
    <mergeCell ref="B5:H6"/>
    <mergeCell ref="B7:H7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</mergeCells>
  <pageMargins left="0.11811023622047245" right="0.11811023622047245" top="0.35433070866141736" bottom="0.15748031496062992" header="0.31496062992125984" footer="0.31496062992125984"/>
  <pageSetup paperSize="9" scale="89" fitToHeight="0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4FA4C-76F9-4956-8298-133EDAC586A8}">
  <sheetPr>
    <pageSetUpPr fitToPage="1"/>
  </sheetPr>
  <dimension ref="B1:J64"/>
  <sheetViews>
    <sheetView tabSelected="1" topLeftCell="A42" workbookViewId="0">
      <selection activeCell="Q59" sqref="Q59"/>
    </sheetView>
  </sheetViews>
  <sheetFormatPr defaultRowHeight="12.75"/>
  <cols>
    <col min="1" max="1" width="3.140625" style="7" customWidth="1"/>
    <col min="2" max="2" width="7.7109375" style="7" customWidth="1"/>
    <col min="3" max="3" width="1.5703125" style="7" hidden="1" customWidth="1"/>
    <col min="4" max="4" width="30.140625" style="7" customWidth="1"/>
    <col min="5" max="5" width="18.28515625" style="7" customWidth="1"/>
    <col min="6" max="6" width="9.140625" style="7" hidden="1" customWidth="1"/>
    <col min="7" max="7" width="12.140625" style="7" customWidth="1"/>
    <col min="8" max="8" width="11.5703125" style="7" customWidth="1"/>
    <col min="9" max="9" width="16.5703125" style="7" customWidth="1"/>
    <col min="10" max="10" width="17.85546875" style="7" customWidth="1"/>
    <col min="11" max="16384" width="9.140625" style="7"/>
  </cols>
  <sheetData>
    <row r="1" spans="2:10" ht="30" customHeight="1">
      <c r="B1" s="188" t="s">
        <v>0</v>
      </c>
      <c r="C1" s="188"/>
      <c r="D1" s="188"/>
      <c r="E1" s="188"/>
      <c r="F1" s="188"/>
      <c r="G1" s="188"/>
      <c r="H1" s="188"/>
      <c r="I1" s="188"/>
      <c r="J1" s="188"/>
    </row>
    <row r="2" spans="2:10" ht="15.75" customHeight="1">
      <c r="E2" s="8"/>
      <c r="H2" s="1" t="s">
        <v>43</v>
      </c>
      <c r="I2" s="9"/>
      <c r="J2" s="9"/>
    </row>
    <row r="3" spans="2:10" ht="15.75" customHeight="1">
      <c r="H3" s="1" t="s">
        <v>44</v>
      </c>
      <c r="I3" s="9"/>
      <c r="J3" s="9"/>
    </row>
    <row r="4" spans="2:10" ht="4.5" customHeight="1"/>
    <row r="5" spans="2:10" ht="15.75" customHeight="1">
      <c r="B5" s="189" t="s">
        <v>45</v>
      </c>
      <c r="C5" s="189"/>
      <c r="D5" s="189"/>
      <c r="E5" s="189"/>
      <c r="F5" s="189"/>
      <c r="G5" s="189"/>
      <c r="H5" s="189"/>
      <c r="I5" s="189"/>
      <c r="J5" s="189"/>
    </row>
    <row r="6" spans="2:10" ht="15.75" customHeight="1">
      <c r="B6" s="190" t="s">
        <v>46</v>
      </c>
      <c r="C6" s="190"/>
      <c r="D6" s="190"/>
      <c r="E6" s="190"/>
      <c r="F6" s="190"/>
      <c r="G6" s="190"/>
      <c r="H6" s="190"/>
      <c r="I6" s="190"/>
      <c r="J6" s="190"/>
    </row>
    <row r="7" spans="2:10" ht="15.75" customHeight="1">
      <c r="B7" s="191" t="s">
        <v>47</v>
      </c>
      <c r="C7" s="191"/>
      <c r="D7" s="191"/>
      <c r="E7" s="191"/>
      <c r="F7" s="191"/>
      <c r="G7" s="191"/>
      <c r="H7" s="191"/>
      <c r="I7" s="191"/>
      <c r="J7" s="191"/>
    </row>
    <row r="8" spans="2:10" ht="15" customHeight="1">
      <c r="B8" s="178" t="s">
        <v>48</v>
      </c>
      <c r="C8" s="178"/>
      <c r="D8" s="178"/>
      <c r="E8" s="178"/>
      <c r="F8" s="178"/>
      <c r="G8" s="178"/>
      <c r="H8" s="178"/>
      <c r="I8" s="178"/>
      <c r="J8" s="178"/>
    </row>
    <row r="9" spans="2:10" ht="15" customHeight="1">
      <c r="B9" s="187" t="s">
        <v>49</v>
      </c>
      <c r="C9" s="187"/>
      <c r="D9" s="187"/>
      <c r="E9" s="187"/>
      <c r="F9" s="187"/>
      <c r="G9" s="187"/>
      <c r="H9" s="187"/>
      <c r="I9" s="187"/>
      <c r="J9" s="187"/>
    </row>
    <row r="10" spans="2:10" ht="15" customHeight="1">
      <c r="B10" s="178" t="s">
        <v>50</v>
      </c>
      <c r="C10" s="178"/>
      <c r="D10" s="178"/>
      <c r="E10" s="178"/>
      <c r="F10" s="178"/>
      <c r="G10" s="178"/>
      <c r="H10" s="178"/>
      <c r="I10" s="178"/>
      <c r="J10" s="178"/>
    </row>
    <row r="11" spans="2:10" ht="15" customHeight="1">
      <c r="B11" s="179" t="s">
        <v>51</v>
      </c>
      <c r="C11" s="179"/>
      <c r="D11" s="179"/>
      <c r="E11" s="179"/>
      <c r="F11" s="179"/>
      <c r="G11" s="179"/>
      <c r="H11" s="179"/>
      <c r="I11" s="179"/>
      <c r="J11" s="179"/>
    </row>
    <row r="12" spans="2:10" ht="12" customHeight="1">
      <c r="B12" s="180"/>
      <c r="C12" s="180"/>
      <c r="D12" s="180"/>
      <c r="E12" s="180"/>
      <c r="F12" s="180"/>
      <c r="G12" s="180"/>
      <c r="H12" s="180"/>
      <c r="I12" s="180"/>
      <c r="J12" s="180"/>
    </row>
    <row r="13" spans="2:10" ht="15" customHeight="1">
      <c r="B13" s="181" t="s">
        <v>52</v>
      </c>
      <c r="C13" s="181"/>
      <c r="D13" s="181"/>
      <c r="E13" s="181"/>
      <c r="F13" s="181"/>
      <c r="G13" s="181"/>
      <c r="H13" s="181"/>
      <c r="I13" s="181"/>
      <c r="J13" s="181"/>
    </row>
    <row r="14" spans="2:10" ht="9.75" customHeight="1">
      <c r="B14" s="179"/>
      <c r="C14" s="179"/>
      <c r="D14" s="179"/>
      <c r="E14" s="179"/>
      <c r="F14" s="179"/>
      <c r="G14" s="179"/>
      <c r="H14" s="179"/>
      <c r="I14" s="179"/>
      <c r="J14" s="179"/>
    </row>
    <row r="15" spans="2:10" ht="15" customHeight="1">
      <c r="B15" s="181" t="s">
        <v>53</v>
      </c>
      <c r="C15" s="181"/>
      <c r="D15" s="181"/>
      <c r="E15" s="181"/>
      <c r="F15" s="181"/>
      <c r="G15" s="181"/>
      <c r="H15" s="181"/>
      <c r="I15" s="181"/>
      <c r="J15" s="181"/>
    </row>
    <row r="16" spans="2:10" ht="9.75" customHeight="1">
      <c r="B16" s="25"/>
      <c r="C16" s="10"/>
      <c r="D16" s="10"/>
      <c r="E16" s="10"/>
      <c r="F16" s="10"/>
      <c r="G16" s="10"/>
      <c r="H16" s="10"/>
      <c r="I16" s="10"/>
      <c r="J16" s="10"/>
    </row>
    <row r="17" spans="2:10" ht="15" customHeight="1">
      <c r="B17" s="182" t="s">
        <v>262</v>
      </c>
      <c r="C17" s="182"/>
      <c r="D17" s="182"/>
      <c r="E17" s="182"/>
      <c r="F17" s="182"/>
      <c r="G17" s="182"/>
      <c r="H17" s="182"/>
      <c r="I17" s="182"/>
      <c r="J17" s="182"/>
    </row>
    <row r="18" spans="2:10" ht="15" customHeight="1">
      <c r="B18" s="179" t="s">
        <v>54</v>
      </c>
      <c r="C18" s="179"/>
      <c r="D18" s="179"/>
      <c r="E18" s="179"/>
      <c r="F18" s="179"/>
      <c r="G18" s="179"/>
      <c r="H18" s="179"/>
      <c r="I18" s="179"/>
      <c r="J18" s="179"/>
    </row>
    <row r="19" spans="2:10" s="10" customFormat="1" ht="15" customHeight="1">
      <c r="B19" s="183" t="s">
        <v>263</v>
      </c>
      <c r="C19" s="183"/>
      <c r="D19" s="183"/>
      <c r="E19" s="183"/>
      <c r="F19" s="183"/>
      <c r="G19" s="183"/>
      <c r="H19" s="183"/>
      <c r="I19" s="183"/>
      <c r="J19" s="183"/>
    </row>
    <row r="20" spans="2:10" s="11" customFormat="1" ht="50.1" customHeight="1">
      <c r="B20" s="184" t="s">
        <v>6</v>
      </c>
      <c r="C20" s="185"/>
      <c r="D20" s="184" t="s">
        <v>55</v>
      </c>
      <c r="E20" s="186"/>
      <c r="F20" s="186"/>
      <c r="G20" s="185"/>
      <c r="H20" s="101" t="s">
        <v>56</v>
      </c>
      <c r="I20" s="101" t="s">
        <v>57</v>
      </c>
      <c r="J20" s="101" t="s">
        <v>58</v>
      </c>
    </row>
    <row r="21" spans="2:10" ht="15.75" customHeight="1">
      <c r="B21" s="102" t="s">
        <v>59</v>
      </c>
      <c r="C21" s="103" t="s">
        <v>60</v>
      </c>
      <c r="D21" s="169" t="s">
        <v>60</v>
      </c>
      <c r="E21" s="170"/>
      <c r="F21" s="170"/>
      <c r="G21" s="171"/>
      <c r="H21" s="104"/>
      <c r="I21" s="105">
        <f>SUM(I22,I27,I28)</f>
        <v>1028613.3000000002</v>
      </c>
      <c r="J21" s="105">
        <f>SUM(J22,J27,J28)</f>
        <v>735801.77999999991</v>
      </c>
    </row>
    <row r="22" spans="2:10" ht="15.75" customHeight="1">
      <c r="B22" s="106" t="s">
        <v>61</v>
      </c>
      <c r="C22" s="107" t="s">
        <v>62</v>
      </c>
      <c r="D22" s="175" t="s">
        <v>62</v>
      </c>
      <c r="E22" s="176"/>
      <c r="F22" s="176"/>
      <c r="G22" s="177"/>
      <c r="H22" s="108"/>
      <c r="I22" s="109">
        <f>SUM(I23:I26)</f>
        <v>973645.62000000011</v>
      </c>
      <c r="J22" s="109">
        <f>SUM(J23:J26)</f>
        <v>735801.77999999991</v>
      </c>
    </row>
    <row r="23" spans="2:10" ht="15.75" customHeight="1">
      <c r="B23" s="106" t="s">
        <v>63</v>
      </c>
      <c r="C23" s="107" t="s">
        <v>64</v>
      </c>
      <c r="D23" s="175" t="s">
        <v>64</v>
      </c>
      <c r="E23" s="176"/>
      <c r="F23" s="176"/>
      <c r="G23" s="177"/>
      <c r="H23" s="108"/>
      <c r="I23" s="110">
        <v>395843.09</v>
      </c>
      <c r="J23" s="110">
        <v>314570.61</v>
      </c>
    </row>
    <row r="24" spans="2:10" ht="15.75" customHeight="1">
      <c r="B24" s="106" t="s">
        <v>65</v>
      </c>
      <c r="C24" s="111" t="s">
        <v>66</v>
      </c>
      <c r="D24" s="172" t="s">
        <v>66</v>
      </c>
      <c r="E24" s="173"/>
      <c r="F24" s="173"/>
      <c r="G24" s="174"/>
      <c r="H24" s="108"/>
      <c r="I24" s="110">
        <v>574563.79</v>
      </c>
      <c r="J24" s="110">
        <v>421145.85</v>
      </c>
    </row>
    <row r="25" spans="2:10" ht="15.75" customHeight="1">
      <c r="B25" s="106" t="s">
        <v>67</v>
      </c>
      <c r="C25" s="107" t="s">
        <v>68</v>
      </c>
      <c r="D25" s="172" t="s">
        <v>68</v>
      </c>
      <c r="E25" s="173"/>
      <c r="F25" s="173"/>
      <c r="G25" s="174"/>
      <c r="H25" s="108"/>
      <c r="I25" s="110">
        <v>639.02</v>
      </c>
      <c r="J25" s="110">
        <v>0</v>
      </c>
    </row>
    <row r="26" spans="2:10" ht="15.75" customHeight="1">
      <c r="B26" s="106" t="s">
        <v>69</v>
      </c>
      <c r="C26" s="111" t="s">
        <v>70</v>
      </c>
      <c r="D26" s="172" t="s">
        <v>70</v>
      </c>
      <c r="E26" s="173"/>
      <c r="F26" s="173"/>
      <c r="G26" s="174"/>
      <c r="H26" s="108"/>
      <c r="I26" s="110">
        <v>2599.7199999999998</v>
      </c>
      <c r="J26" s="110">
        <v>85.32</v>
      </c>
    </row>
    <row r="27" spans="2:10" ht="15.75" customHeight="1">
      <c r="B27" s="106" t="s">
        <v>71</v>
      </c>
      <c r="C27" s="107" t="s">
        <v>72</v>
      </c>
      <c r="D27" s="172" t="s">
        <v>72</v>
      </c>
      <c r="E27" s="173"/>
      <c r="F27" s="173"/>
      <c r="G27" s="174"/>
      <c r="H27" s="108"/>
      <c r="I27" s="109"/>
      <c r="J27" s="112"/>
    </row>
    <row r="28" spans="2:10" ht="15.75" customHeight="1">
      <c r="B28" s="106" t="s">
        <v>73</v>
      </c>
      <c r="C28" s="107" t="s">
        <v>74</v>
      </c>
      <c r="D28" s="172" t="s">
        <v>74</v>
      </c>
      <c r="E28" s="173"/>
      <c r="F28" s="173"/>
      <c r="G28" s="174"/>
      <c r="H28" s="108" t="s">
        <v>272</v>
      </c>
      <c r="I28" s="109">
        <f>SUM(I29)+SUM(I30)</f>
        <v>54967.68</v>
      </c>
      <c r="J28" s="109">
        <f>SUM(J29)+SUM(J30)</f>
        <v>0</v>
      </c>
    </row>
    <row r="29" spans="2:10" ht="15.75" customHeight="1">
      <c r="B29" s="106" t="s">
        <v>75</v>
      </c>
      <c r="C29" s="111" t="s">
        <v>76</v>
      </c>
      <c r="D29" s="172" t="s">
        <v>76</v>
      </c>
      <c r="E29" s="173"/>
      <c r="F29" s="173"/>
      <c r="G29" s="174"/>
      <c r="H29" s="108"/>
      <c r="I29" s="110">
        <v>54967.68</v>
      </c>
      <c r="J29" s="110">
        <v>0</v>
      </c>
    </row>
    <row r="30" spans="2:10" ht="15.75" customHeight="1">
      <c r="B30" s="106" t="s">
        <v>77</v>
      </c>
      <c r="C30" s="111" t="s">
        <v>78</v>
      </c>
      <c r="D30" s="172" t="s">
        <v>78</v>
      </c>
      <c r="E30" s="173"/>
      <c r="F30" s="173"/>
      <c r="G30" s="174"/>
      <c r="H30" s="108"/>
      <c r="I30" s="110" t="s">
        <v>25</v>
      </c>
      <c r="J30" s="110" t="s">
        <v>25</v>
      </c>
    </row>
    <row r="31" spans="2:10" ht="15.75" customHeight="1">
      <c r="B31" s="102" t="s">
        <v>79</v>
      </c>
      <c r="C31" s="103" t="s">
        <v>80</v>
      </c>
      <c r="D31" s="169" t="s">
        <v>80</v>
      </c>
      <c r="E31" s="170"/>
      <c r="F31" s="170"/>
      <c r="G31" s="171"/>
      <c r="H31" s="104" t="s">
        <v>273</v>
      </c>
      <c r="I31" s="105">
        <f>SUM(I32:I45)</f>
        <v>1023503.47</v>
      </c>
      <c r="J31" s="105">
        <f>SUM(J32:J45)</f>
        <v>735727.71</v>
      </c>
    </row>
    <row r="32" spans="2:10" ht="15.75" customHeight="1">
      <c r="B32" s="106" t="s">
        <v>61</v>
      </c>
      <c r="C32" s="107" t="s">
        <v>81</v>
      </c>
      <c r="D32" s="172" t="s">
        <v>82</v>
      </c>
      <c r="E32" s="173"/>
      <c r="F32" s="173"/>
      <c r="G32" s="174"/>
      <c r="H32" s="108"/>
      <c r="I32" s="110">
        <v>845995.14</v>
      </c>
      <c r="J32" s="110">
        <v>703642.29</v>
      </c>
    </row>
    <row r="33" spans="2:10" ht="15.75" customHeight="1">
      <c r="B33" s="106" t="s">
        <v>71</v>
      </c>
      <c r="C33" s="107" t="s">
        <v>83</v>
      </c>
      <c r="D33" s="172" t="s">
        <v>84</v>
      </c>
      <c r="E33" s="173"/>
      <c r="F33" s="173"/>
      <c r="G33" s="174"/>
      <c r="H33" s="108"/>
      <c r="I33" s="110">
        <v>71874.16</v>
      </c>
      <c r="J33" s="110">
        <v>13205.66</v>
      </c>
    </row>
    <row r="34" spans="2:10" ht="15.75" customHeight="1">
      <c r="B34" s="106" t="s">
        <v>73</v>
      </c>
      <c r="C34" s="107" t="s">
        <v>85</v>
      </c>
      <c r="D34" s="172" t="s">
        <v>86</v>
      </c>
      <c r="E34" s="173"/>
      <c r="F34" s="173"/>
      <c r="G34" s="174"/>
      <c r="H34" s="108"/>
      <c r="I34" s="110">
        <v>13717.69</v>
      </c>
      <c r="J34" s="110">
        <v>-538.16999999999996</v>
      </c>
    </row>
    <row r="35" spans="2:10" ht="15.75" customHeight="1">
      <c r="B35" s="106" t="s">
        <v>87</v>
      </c>
      <c r="C35" s="107" t="s">
        <v>88</v>
      </c>
      <c r="D35" s="175" t="s">
        <v>89</v>
      </c>
      <c r="E35" s="176"/>
      <c r="F35" s="176"/>
      <c r="G35" s="177"/>
      <c r="H35" s="108"/>
      <c r="I35" s="110">
        <v>10.27</v>
      </c>
      <c r="J35" s="110">
        <v>50.98</v>
      </c>
    </row>
    <row r="36" spans="2:10" ht="15.75" customHeight="1">
      <c r="B36" s="106" t="s">
        <v>90</v>
      </c>
      <c r="C36" s="107" t="s">
        <v>91</v>
      </c>
      <c r="D36" s="175" t="s">
        <v>92</v>
      </c>
      <c r="E36" s="176"/>
      <c r="F36" s="176"/>
      <c r="G36" s="177"/>
      <c r="H36" s="108"/>
      <c r="I36" s="110" t="s">
        <v>25</v>
      </c>
      <c r="J36" s="110" t="s">
        <v>25</v>
      </c>
    </row>
    <row r="37" spans="2:10" ht="15.75" customHeight="1">
      <c r="B37" s="106" t="s">
        <v>93</v>
      </c>
      <c r="C37" s="107" t="s">
        <v>94</v>
      </c>
      <c r="D37" s="175" t="s">
        <v>95</v>
      </c>
      <c r="E37" s="176"/>
      <c r="F37" s="176"/>
      <c r="G37" s="177"/>
      <c r="H37" s="108"/>
      <c r="I37" s="110">
        <v>1313.56</v>
      </c>
      <c r="J37" s="110">
        <v>172.7</v>
      </c>
    </row>
    <row r="38" spans="2:10" ht="15.75" customHeight="1">
      <c r="B38" s="106" t="s">
        <v>96</v>
      </c>
      <c r="C38" s="107" t="s">
        <v>97</v>
      </c>
      <c r="D38" s="175" t="s">
        <v>98</v>
      </c>
      <c r="E38" s="176"/>
      <c r="F38" s="176"/>
      <c r="G38" s="177"/>
      <c r="H38" s="108"/>
      <c r="I38" s="110">
        <v>1609.46</v>
      </c>
      <c r="J38" s="110">
        <v>0</v>
      </c>
    </row>
    <row r="39" spans="2:10" ht="15.75" customHeight="1">
      <c r="B39" s="106" t="s">
        <v>99</v>
      </c>
      <c r="C39" s="107" t="s">
        <v>100</v>
      </c>
      <c r="D39" s="172" t="s">
        <v>100</v>
      </c>
      <c r="E39" s="173"/>
      <c r="F39" s="173"/>
      <c r="G39" s="174"/>
      <c r="H39" s="108"/>
      <c r="I39" s="110">
        <v>0</v>
      </c>
      <c r="J39" s="110" t="s">
        <v>25</v>
      </c>
    </row>
    <row r="40" spans="2:10" ht="15.75" customHeight="1">
      <c r="B40" s="106" t="s">
        <v>101</v>
      </c>
      <c r="C40" s="107" t="s">
        <v>102</v>
      </c>
      <c r="D40" s="175" t="s">
        <v>102</v>
      </c>
      <c r="E40" s="176"/>
      <c r="F40" s="176"/>
      <c r="G40" s="177"/>
      <c r="H40" s="108"/>
      <c r="I40" s="110">
        <v>78791.429999999993</v>
      </c>
      <c r="J40" s="110">
        <v>14915.14</v>
      </c>
    </row>
    <row r="41" spans="2:10" ht="15.75" customHeight="1">
      <c r="B41" s="106" t="s">
        <v>103</v>
      </c>
      <c r="C41" s="107" t="s">
        <v>104</v>
      </c>
      <c r="D41" s="172" t="s">
        <v>105</v>
      </c>
      <c r="E41" s="173"/>
      <c r="F41" s="173"/>
      <c r="G41" s="174"/>
      <c r="H41" s="108"/>
      <c r="I41" s="110" t="s">
        <v>25</v>
      </c>
      <c r="J41" s="110" t="s">
        <v>25</v>
      </c>
    </row>
    <row r="42" spans="2:10" ht="15.75" customHeight="1">
      <c r="B42" s="106" t="s">
        <v>106</v>
      </c>
      <c r="C42" s="107" t="s">
        <v>107</v>
      </c>
      <c r="D42" s="172" t="s">
        <v>108</v>
      </c>
      <c r="E42" s="173"/>
      <c r="F42" s="173"/>
      <c r="G42" s="174"/>
      <c r="H42" s="108"/>
      <c r="I42" s="110" t="s">
        <v>25</v>
      </c>
      <c r="J42" s="110" t="s">
        <v>25</v>
      </c>
    </row>
    <row r="43" spans="2:10" ht="15.75" customHeight="1">
      <c r="B43" s="106" t="s">
        <v>109</v>
      </c>
      <c r="C43" s="107" t="s">
        <v>110</v>
      </c>
      <c r="D43" s="172" t="s">
        <v>111</v>
      </c>
      <c r="E43" s="173"/>
      <c r="F43" s="173"/>
      <c r="G43" s="174"/>
      <c r="H43" s="108"/>
      <c r="I43" s="110" t="s">
        <v>25</v>
      </c>
      <c r="J43" s="110" t="s">
        <v>25</v>
      </c>
    </row>
    <row r="44" spans="2:10" ht="15.75" customHeight="1">
      <c r="B44" s="106" t="s">
        <v>112</v>
      </c>
      <c r="C44" s="107" t="s">
        <v>113</v>
      </c>
      <c r="D44" s="172" t="s">
        <v>114</v>
      </c>
      <c r="E44" s="173"/>
      <c r="F44" s="173"/>
      <c r="G44" s="174"/>
      <c r="H44" s="108"/>
      <c r="I44" s="110">
        <v>10191.76</v>
      </c>
      <c r="J44" s="110">
        <v>4279.1099999999997</v>
      </c>
    </row>
    <row r="45" spans="2:10" ht="15.75" customHeight="1">
      <c r="B45" s="106" t="s">
        <v>115</v>
      </c>
      <c r="C45" s="107" t="s">
        <v>116</v>
      </c>
      <c r="D45" s="155" t="s">
        <v>117</v>
      </c>
      <c r="E45" s="156"/>
      <c r="F45" s="156"/>
      <c r="G45" s="157"/>
      <c r="H45" s="108"/>
      <c r="I45" s="110">
        <v>0</v>
      </c>
      <c r="J45" s="110">
        <v>0</v>
      </c>
    </row>
    <row r="46" spans="2:10" ht="15.75" customHeight="1">
      <c r="B46" s="103" t="s">
        <v>118</v>
      </c>
      <c r="C46" s="113" t="s">
        <v>119</v>
      </c>
      <c r="D46" s="160" t="s">
        <v>119</v>
      </c>
      <c r="E46" s="161"/>
      <c r="F46" s="161"/>
      <c r="G46" s="162"/>
      <c r="H46" s="104"/>
      <c r="I46" s="105">
        <f>I21-I31</f>
        <v>5109.8300000001909</v>
      </c>
      <c r="J46" s="105">
        <f>J21-J31</f>
        <v>74.069999999948777</v>
      </c>
    </row>
    <row r="47" spans="2:10" ht="15.75" customHeight="1">
      <c r="B47" s="103" t="s">
        <v>120</v>
      </c>
      <c r="C47" s="103" t="s">
        <v>121</v>
      </c>
      <c r="D47" s="163" t="s">
        <v>121</v>
      </c>
      <c r="E47" s="164"/>
      <c r="F47" s="164"/>
      <c r="G47" s="165"/>
      <c r="H47" s="114"/>
      <c r="I47" s="105">
        <f>IF(TYPE(I48)=1,I48,0)+IF(TYPE(I49)=1,I49,0)-IF(TYPE(I50)=1,I50,0)</f>
        <v>226.3</v>
      </c>
      <c r="J47" s="105">
        <f>IF(TYPE(J48)=1,J48,0)+IF(TYPE(J49)=1,J49,0)-IF(TYPE(J50)=1,J50,0)</f>
        <v>0</v>
      </c>
    </row>
    <row r="48" spans="2:10" ht="15.75" customHeight="1">
      <c r="B48" s="111" t="s">
        <v>122</v>
      </c>
      <c r="C48" s="107" t="s">
        <v>123</v>
      </c>
      <c r="D48" s="155" t="s">
        <v>124</v>
      </c>
      <c r="E48" s="156"/>
      <c r="F48" s="156"/>
      <c r="G48" s="157"/>
      <c r="H48" s="115"/>
      <c r="I48" s="109">
        <v>226.3</v>
      </c>
      <c r="J48" s="110">
        <v>860.18</v>
      </c>
    </row>
    <row r="49" spans="2:10" ht="15.75" customHeight="1">
      <c r="B49" s="111" t="s">
        <v>71</v>
      </c>
      <c r="C49" s="107" t="s">
        <v>125</v>
      </c>
      <c r="D49" s="155" t="s">
        <v>125</v>
      </c>
      <c r="E49" s="156"/>
      <c r="F49" s="156"/>
      <c r="G49" s="157"/>
      <c r="H49" s="115"/>
      <c r="I49" s="110">
        <v>0</v>
      </c>
      <c r="J49" s="110">
        <v>-860.18</v>
      </c>
    </row>
    <row r="50" spans="2:10" ht="15.75" customHeight="1">
      <c r="B50" s="111" t="s">
        <v>126</v>
      </c>
      <c r="C50" s="107" t="s">
        <v>127</v>
      </c>
      <c r="D50" s="155" t="s">
        <v>128</v>
      </c>
      <c r="E50" s="156"/>
      <c r="F50" s="156"/>
      <c r="G50" s="157"/>
      <c r="H50" s="115"/>
      <c r="I50" s="110" t="s">
        <v>25</v>
      </c>
      <c r="J50" s="110" t="s">
        <v>25</v>
      </c>
    </row>
    <row r="51" spans="2:10" ht="15.75" customHeight="1">
      <c r="B51" s="103" t="s">
        <v>129</v>
      </c>
      <c r="C51" s="113" t="s">
        <v>130</v>
      </c>
      <c r="D51" s="160" t="s">
        <v>130</v>
      </c>
      <c r="E51" s="161"/>
      <c r="F51" s="161"/>
      <c r="G51" s="162"/>
      <c r="H51" s="114"/>
      <c r="I51" s="110">
        <v>0</v>
      </c>
      <c r="J51" s="110">
        <v>0</v>
      </c>
    </row>
    <row r="52" spans="2:10" ht="30" customHeight="1">
      <c r="B52" s="103" t="s">
        <v>131</v>
      </c>
      <c r="C52" s="113" t="s">
        <v>132</v>
      </c>
      <c r="D52" s="166" t="s">
        <v>132</v>
      </c>
      <c r="E52" s="167"/>
      <c r="F52" s="167"/>
      <c r="G52" s="168"/>
      <c r="H52" s="114"/>
      <c r="I52" s="110" t="s">
        <v>25</v>
      </c>
      <c r="J52" s="110" t="s">
        <v>25</v>
      </c>
    </row>
    <row r="53" spans="2:10" ht="15.75" customHeight="1">
      <c r="B53" s="103" t="s">
        <v>133</v>
      </c>
      <c r="C53" s="113" t="s">
        <v>134</v>
      </c>
      <c r="D53" s="160" t="s">
        <v>134</v>
      </c>
      <c r="E53" s="161"/>
      <c r="F53" s="161"/>
      <c r="G53" s="162"/>
      <c r="H53" s="114"/>
      <c r="I53" s="110" t="s">
        <v>25</v>
      </c>
      <c r="J53" s="110" t="s">
        <v>25</v>
      </c>
    </row>
    <row r="54" spans="2:10" ht="30" customHeight="1">
      <c r="B54" s="103" t="s">
        <v>135</v>
      </c>
      <c r="C54" s="103" t="s">
        <v>136</v>
      </c>
      <c r="D54" s="169" t="s">
        <v>136</v>
      </c>
      <c r="E54" s="170"/>
      <c r="F54" s="170"/>
      <c r="G54" s="171"/>
      <c r="H54" s="114"/>
      <c r="I54" s="105">
        <f>SUM(I46,I47,I51,I52,I53)</f>
        <v>5336.1300000001911</v>
      </c>
      <c r="J54" s="105">
        <f>SUM(J46,J47,J51,J52,J53)</f>
        <v>74.069999999948777</v>
      </c>
    </row>
    <row r="55" spans="2:10" ht="15.75" customHeight="1">
      <c r="B55" s="103" t="s">
        <v>61</v>
      </c>
      <c r="C55" s="103" t="s">
        <v>137</v>
      </c>
      <c r="D55" s="163" t="s">
        <v>137</v>
      </c>
      <c r="E55" s="164"/>
      <c r="F55" s="164"/>
      <c r="G55" s="165"/>
      <c r="H55" s="114"/>
      <c r="I55" s="110" t="s">
        <v>25</v>
      </c>
      <c r="J55" s="110" t="s">
        <v>25</v>
      </c>
    </row>
    <row r="56" spans="2:10" ht="15.75" customHeight="1">
      <c r="B56" s="103" t="s">
        <v>138</v>
      </c>
      <c r="C56" s="113" t="s">
        <v>139</v>
      </c>
      <c r="D56" s="160" t="s">
        <v>139</v>
      </c>
      <c r="E56" s="161"/>
      <c r="F56" s="161"/>
      <c r="G56" s="162"/>
      <c r="H56" s="114"/>
      <c r="I56" s="105">
        <f>SUM(I54,I55)</f>
        <v>5336.1300000001911</v>
      </c>
      <c r="J56" s="105">
        <f>SUM(J54,J55)</f>
        <v>74.069999999948777</v>
      </c>
    </row>
    <row r="57" spans="2:10" ht="15.75" customHeight="1">
      <c r="B57" s="111" t="s">
        <v>61</v>
      </c>
      <c r="C57" s="107" t="s">
        <v>140</v>
      </c>
      <c r="D57" s="155" t="s">
        <v>140</v>
      </c>
      <c r="E57" s="156"/>
      <c r="F57" s="156"/>
      <c r="G57" s="157"/>
      <c r="H57" s="115"/>
      <c r="I57" s="109"/>
      <c r="J57" s="109"/>
    </row>
    <row r="58" spans="2:10" ht="15.75" customHeight="1">
      <c r="B58" s="111" t="s">
        <v>71</v>
      </c>
      <c r="C58" s="107" t="s">
        <v>141</v>
      </c>
      <c r="D58" s="155" t="s">
        <v>141</v>
      </c>
      <c r="E58" s="156"/>
      <c r="F58" s="156"/>
      <c r="G58" s="157"/>
      <c r="H58" s="115"/>
      <c r="I58" s="109"/>
      <c r="J58" s="109"/>
    </row>
    <row r="59" spans="2:10">
      <c r="B59" s="12"/>
      <c r="C59" s="12"/>
      <c r="D59" s="12"/>
      <c r="E59" s="12"/>
    </row>
    <row r="60" spans="2:10" ht="15.75" customHeight="1">
      <c r="B60" s="158" t="s">
        <v>276</v>
      </c>
      <c r="C60" s="158"/>
      <c r="D60" s="158"/>
      <c r="E60" s="158"/>
      <c r="F60" s="158"/>
      <c r="G60" s="158"/>
      <c r="H60" s="116"/>
      <c r="I60" s="159" t="s">
        <v>142</v>
      </c>
      <c r="J60" s="159"/>
    </row>
    <row r="61" spans="2:10" s="10" customFormat="1" ht="18.75" customHeight="1">
      <c r="B61" s="153" t="s">
        <v>143</v>
      </c>
      <c r="C61" s="153"/>
      <c r="D61" s="153"/>
      <c r="E61" s="153"/>
      <c r="F61" s="153"/>
      <c r="G61" s="153"/>
      <c r="H61" s="13" t="s">
        <v>144</v>
      </c>
      <c r="I61" s="154" t="s">
        <v>145</v>
      </c>
      <c r="J61" s="154"/>
    </row>
    <row r="62" spans="2:10" s="10" customFormat="1" ht="10.5" customHeight="1">
      <c r="B62" s="26"/>
      <c r="C62" s="26"/>
      <c r="D62" s="26"/>
      <c r="E62" s="26"/>
      <c r="F62" s="26"/>
      <c r="G62" s="26"/>
      <c r="H62" s="26"/>
      <c r="I62" s="14"/>
      <c r="J62" s="14"/>
    </row>
    <row r="63" spans="2:10" s="10" customFormat="1" ht="15" customHeight="1">
      <c r="B63" s="158" t="s">
        <v>274</v>
      </c>
      <c r="C63" s="158"/>
      <c r="D63" s="158"/>
      <c r="E63" s="158"/>
      <c r="F63" s="158"/>
      <c r="G63" s="158"/>
      <c r="H63" s="90"/>
      <c r="I63" s="159" t="s">
        <v>146</v>
      </c>
      <c r="J63" s="159"/>
    </row>
    <row r="64" spans="2:10" s="10" customFormat="1" ht="12" customHeight="1">
      <c r="B64" s="153" t="s">
        <v>147</v>
      </c>
      <c r="C64" s="153"/>
      <c r="D64" s="153"/>
      <c r="E64" s="153"/>
      <c r="F64" s="153"/>
      <c r="G64" s="153"/>
      <c r="H64" s="13" t="s">
        <v>148</v>
      </c>
      <c r="I64" s="154" t="s">
        <v>145</v>
      </c>
      <c r="J64" s="154"/>
    </row>
  </sheetData>
  <mergeCells count="63">
    <mergeCell ref="B9:J9"/>
    <mergeCell ref="B1:J1"/>
    <mergeCell ref="B5:J5"/>
    <mergeCell ref="B6:J6"/>
    <mergeCell ref="B7:J7"/>
    <mergeCell ref="B8:J8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</mergeCells>
  <pageMargins left="0.31496062992125984" right="0.31496062992125984" top="1.1417322834645669" bottom="1.1417322834645669" header="0.31496062992125984" footer="0.31496062992125984"/>
  <pageSetup paperSize="9" scale="64" orientation="portrait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1F4CE-52D6-44AA-A91D-A077CAF39A46}">
  <sheetPr>
    <pageSetUpPr fitToPage="1"/>
  </sheetPr>
  <dimension ref="A1:P29"/>
  <sheetViews>
    <sheetView showGridLines="0" topLeftCell="A10" zoomScale="80" zoomScaleSheetLayoutView="75" workbookViewId="0">
      <selection activeCell="S19" sqref="S19"/>
    </sheetView>
  </sheetViews>
  <sheetFormatPr defaultRowHeight="15" customHeight="1"/>
  <cols>
    <col min="1" max="1" width="9.140625" style="1"/>
    <col min="2" max="2" width="6" style="2" customWidth="1"/>
    <col min="3" max="3" width="32.85546875" style="1" customWidth="1"/>
    <col min="4" max="11" width="15.7109375" style="1" customWidth="1"/>
    <col min="12" max="12" width="13.140625" style="1" customWidth="1"/>
    <col min="13" max="14" width="15.7109375" style="1" customWidth="1"/>
    <col min="15" max="15" width="20.28515625" style="1" customWidth="1"/>
    <col min="16" max="16384" width="9.140625" style="1"/>
  </cols>
  <sheetData>
    <row r="1" spans="2:15" ht="33.75" customHeight="1"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2:15" ht="15" customHeight="1">
      <c r="J2" s="1" t="s">
        <v>1</v>
      </c>
    </row>
    <row r="3" spans="2:15" ht="15" customHeight="1">
      <c r="J3" s="1" t="s">
        <v>2</v>
      </c>
    </row>
    <row r="5" spans="2:15" ht="15" customHeight="1">
      <c r="B5" s="196" t="s">
        <v>3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</row>
    <row r="6" spans="2:15" ht="14.25" customHeight="1">
      <c r="B6" s="196" t="s">
        <v>4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</row>
    <row r="7" spans="2:15" ht="15" customHeight="1">
      <c r="D7" s="192" t="s">
        <v>47</v>
      </c>
      <c r="E7" s="192"/>
      <c r="F7" s="192"/>
      <c r="G7" s="192"/>
      <c r="H7" s="192"/>
      <c r="I7" s="192"/>
      <c r="J7" s="192"/>
      <c r="K7" s="192"/>
    </row>
    <row r="8" spans="2:15" ht="15" customHeight="1">
      <c r="B8" s="196" t="s">
        <v>5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</row>
    <row r="9" spans="2:15" ht="27" customHeight="1">
      <c r="B9" s="202" t="s">
        <v>53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</row>
    <row r="10" spans="2:15" ht="15" customHeight="1">
      <c r="B10" s="197" t="s">
        <v>6</v>
      </c>
      <c r="C10" s="197" t="s">
        <v>7</v>
      </c>
      <c r="D10" s="197" t="s">
        <v>8</v>
      </c>
      <c r="E10" s="199" t="s">
        <v>9</v>
      </c>
      <c r="F10" s="200"/>
      <c r="G10" s="200"/>
      <c r="H10" s="200"/>
      <c r="I10" s="200"/>
      <c r="J10" s="200"/>
      <c r="K10" s="200"/>
      <c r="L10" s="200"/>
      <c r="M10" s="201"/>
      <c r="N10" s="197" t="s">
        <v>10</v>
      </c>
    </row>
    <row r="11" spans="2:15" ht="123" customHeight="1">
      <c r="B11" s="198"/>
      <c r="C11" s="198"/>
      <c r="D11" s="198"/>
      <c r="E11" s="117" t="s">
        <v>11</v>
      </c>
      <c r="F11" s="117" t="s">
        <v>12</v>
      </c>
      <c r="G11" s="117" t="s">
        <v>13</v>
      </c>
      <c r="H11" s="117" t="s">
        <v>14</v>
      </c>
      <c r="I11" s="117" t="s">
        <v>15</v>
      </c>
      <c r="J11" s="3" t="s">
        <v>16</v>
      </c>
      <c r="K11" s="117" t="s">
        <v>17</v>
      </c>
      <c r="L11" s="117" t="s">
        <v>18</v>
      </c>
      <c r="M11" s="118" t="s">
        <v>19</v>
      </c>
      <c r="N11" s="198"/>
    </row>
    <row r="12" spans="2:15" ht="15" customHeight="1">
      <c r="B12" s="61">
        <v>1</v>
      </c>
      <c r="C12" s="61">
        <v>2</v>
      </c>
      <c r="D12" s="61">
        <v>3</v>
      </c>
      <c r="E12" s="61">
        <v>4</v>
      </c>
      <c r="F12" s="61">
        <v>5</v>
      </c>
      <c r="G12" s="61">
        <v>6</v>
      </c>
      <c r="H12" s="61">
        <v>7</v>
      </c>
      <c r="I12" s="61">
        <v>8</v>
      </c>
      <c r="J12" s="61">
        <v>9</v>
      </c>
      <c r="K12" s="61">
        <v>10</v>
      </c>
      <c r="L12" s="119" t="s">
        <v>20</v>
      </c>
      <c r="M12" s="61">
        <v>12</v>
      </c>
      <c r="N12" s="61">
        <v>13</v>
      </c>
    </row>
    <row r="13" spans="2:15" ht="71.25" customHeight="1">
      <c r="B13" s="120" t="s">
        <v>21</v>
      </c>
      <c r="C13" s="121" t="s">
        <v>22</v>
      </c>
      <c r="D13" s="122">
        <f t="shared" ref="D13:M13" si="0">SUM(D14:D15)</f>
        <v>34656.68</v>
      </c>
      <c r="E13" s="122">
        <f t="shared" si="0"/>
        <v>303492.36</v>
      </c>
      <c r="F13" s="122">
        <f t="shared" si="0"/>
        <v>0</v>
      </c>
      <c r="G13" s="122">
        <f t="shared" si="0"/>
        <v>0</v>
      </c>
      <c r="H13" s="122">
        <f t="shared" si="0"/>
        <v>0</v>
      </c>
      <c r="I13" s="122">
        <f t="shared" si="0"/>
        <v>0</v>
      </c>
      <c r="J13" s="122">
        <f t="shared" si="0"/>
        <v>-306749.92</v>
      </c>
      <c r="K13" s="122">
        <f t="shared" si="0"/>
        <v>0</v>
      </c>
      <c r="L13" s="122">
        <f t="shared" si="0"/>
        <v>0</v>
      </c>
      <c r="M13" s="122">
        <f t="shared" si="0"/>
        <v>0</v>
      </c>
      <c r="N13" s="122">
        <f t="shared" ref="N13:N25" si="1">SUM(D13:M13)</f>
        <v>31399.119999999995</v>
      </c>
      <c r="O13" s="4"/>
    </row>
    <row r="14" spans="2:15" ht="15" customHeight="1">
      <c r="B14" s="123" t="s">
        <v>23</v>
      </c>
      <c r="C14" s="124" t="s">
        <v>24</v>
      </c>
      <c r="D14" s="125">
        <v>34656.68</v>
      </c>
      <c r="E14" s="125">
        <v>0</v>
      </c>
      <c r="F14" s="125">
        <v>11719.76</v>
      </c>
      <c r="G14" s="125" t="s">
        <v>25</v>
      </c>
      <c r="H14" s="125" t="s">
        <v>25</v>
      </c>
      <c r="I14" s="125" t="s">
        <v>25</v>
      </c>
      <c r="J14" s="125">
        <v>-14977.32</v>
      </c>
      <c r="K14" s="125" t="s">
        <v>25</v>
      </c>
      <c r="L14" s="125" t="s">
        <v>25</v>
      </c>
      <c r="M14" s="125">
        <v>0</v>
      </c>
      <c r="N14" s="125">
        <f t="shared" si="1"/>
        <v>31399.120000000003</v>
      </c>
      <c r="O14" s="5"/>
    </row>
    <row r="15" spans="2:15" ht="15" customHeight="1">
      <c r="B15" s="123" t="s">
        <v>26</v>
      </c>
      <c r="C15" s="124" t="s">
        <v>27</v>
      </c>
      <c r="D15" s="125">
        <v>0</v>
      </c>
      <c r="E15" s="125">
        <v>303492.36</v>
      </c>
      <c r="F15" s="125">
        <v>-11719.76</v>
      </c>
      <c r="G15" s="125" t="s">
        <v>25</v>
      </c>
      <c r="H15" s="125" t="s">
        <v>25</v>
      </c>
      <c r="I15" s="125" t="s">
        <v>25</v>
      </c>
      <c r="J15" s="125">
        <v>-291772.59999999998</v>
      </c>
      <c r="K15" s="125" t="s">
        <v>25</v>
      </c>
      <c r="L15" s="125" t="s">
        <v>25</v>
      </c>
      <c r="M15" s="125">
        <v>0</v>
      </c>
      <c r="N15" s="125">
        <f t="shared" si="1"/>
        <v>0</v>
      </c>
      <c r="O15" s="4"/>
    </row>
    <row r="16" spans="2:15" ht="74.25" customHeight="1">
      <c r="B16" s="120" t="s">
        <v>28</v>
      </c>
      <c r="C16" s="121" t="s">
        <v>29</v>
      </c>
      <c r="D16" s="122">
        <f t="shared" ref="D16:M16" si="2">SUM(D17:D18)</f>
        <v>297143.89</v>
      </c>
      <c r="E16" s="122">
        <f t="shared" si="2"/>
        <v>404116.56</v>
      </c>
      <c r="F16" s="122">
        <f t="shared" si="2"/>
        <v>0</v>
      </c>
      <c r="G16" s="122">
        <f t="shared" si="2"/>
        <v>1816096.55</v>
      </c>
      <c r="H16" s="122">
        <f t="shared" si="2"/>
        <v>0</v>
      </c>
      <c r="I16" s="122">
        <f t="shared" si="2"/>
        <v>0</v>
      </c>
      <c r="J16" s="122">
        <f t="shared" si="2"/>
        <v>-473251.44</v>
      </c>
      <c r="K16" s="122">
        <f t="shared" si="2"/>
        <v>0</v>
      </c>
      <c r="L16" s="122">
        <f t="shared" si="2"/>
        <v>0</v>
      </c>
      <c r="M16" s="122">
        <f t="shared" si="2"/>
        <v>0</v>
      </c>
      <c r="N16" s="122">
        <f t="shared" si="1"/>
        <v>2044105.56</v>
      </c>
      <c r="O16" s="4"/>
    </row>
    <row r="17" spans="1:16" ht="15" customHeight="1">
      <c r="B17" s="123" t="s">
        <v>30</v>
      </c>
      <c r="C17" s="124" t="s">
        <v>24</v>
      </c>
      <c r="D17" s="125">
        <v>296569.62</v>
      </c>
      <c r="E17" s="125">
        <v>16548.650000000001</v>
      </c>
      <c r="F17" s="125">
        <v>31</v>
      </c>
      <c r="G17" s="125">
        <v>1816096.55</v>
      </c>
      <c r="H17" s="125" t="s">
        <v>25</v>
      </c>
      <c r="I17" s="125" t="s">
        <v>25</v>
      </c>
      <c r="J17" s="125">
        <v>-86252.98</v>
      </c>
      <c r="K17" s="125" t="s">
        <v>25</v>
      </c>
      <c r="L17" s="125" t="s">
        <v>25</v>
      </c>
      <c r="M17" s="125">
        <v>0</v>
      </c>
      <c r="N17" s="125">
        <f t="shared" si="1"/>
        <v>2042992.8400000003</v>
      </c>
      <c r="O17" s="4"/>
    </row>
    <row r="18" spans="1:16" ht="15" customHeight="1">
      <c r="B18" s="123" t="s">
        <v>31</v>
      </c>
      <c r="C18" s="124" t="s">
        <v>27</v>
      </c>
      <c r="D18" s="125">
        <v>574.27</v>
      </c>
      <c r="E18" s="125">
        <v>387567.91</v>
      </c>
      <c r="F18" s="125">
        <v>-31</v>
      </c>
      <c r="G18" s="125" t="s">
        <v>25</v>
      </c>
      <c r="H18" s="125" t="s">
        <v>25</v>
      </c>
      <c r="I18" s="125" t="s">
        <v>25</v>
      </c>
      <c r="J18" s="125">
        <v>-386998.46</v>
      </c>
      <c r="K18" s="125" t="s">
        <v>25</v>
      </c>
      <c r="L18" s="125" t="s">
        <v>25</v>
      </c>
      <c r="M18" s="125">
        <v>0</v>
      </c>
      <c r="N18" s="125">
        <f t="shared" si="1"/>
        <v>1112.7199999999721</v>
      </c>
      <c r="O18" s="4"/>
    </row>
    <row r="19" spans="1:16" ht="114.75" customHeight="1">
      <c r="B19" s="120" t="s">
        <v>32</v>
      </c>
      <c r="C19" s="121" t="s">
        <v>33</v>
      </c>
      <c r="D19" s="122">
        <f t="shared" ref="D19:M19" si="3">SUM(D20:D21)</f>
        <v>0</v>
      </c>
      <c r="E19" s="122">
        <f t="shared" si="3"/>
        <v>0</v>
      </c>
      <c r="F19" s="122">
        <f t="shared" si="3"/>
        <v>0</v>
      </c>
      <c r="G19" s="122">
        <f t="shared" si="3"/>
        <v>639.02</v>
      </c>
      <c r="H19" s="122">
        <f t="shared" si="3"/>
        <v>0</v>
      </c>
      <c r="I19" s="122">
        <f t="shared" si="3"/>
        <v>0</v>
      </c>
      <c r="J19" s="122">
        <f t="shared" si="3"/>
        <v>-639.02</v>
      </c>
      <c r="K19" s="122">
        <f t="shared" si="3"/>
        <v>0</v>
      </c>
      <c r="L19" s="122">
        <f t="shared" si="3"/>
        <v>0</v>
      </c>
      <c r="M19" s="122">
        <f t="shared" si="3"/>
        <v>0</v>
      </c>
      <c r="N19" s="122">
        <f t="shared" si="1"/>
        <v>0</v>
      </c>
      <c r="O19" s="4"/>
    </row>
    <row r="20" spans="1:16" ht="15" customHeight="1">
      <c r="B20" s="123" t="s">
        <v>34</v>
      </c>
      <c r="C20" s="124" t="s">
        <v>24</v>
      </c>
      <c r="D20" s="125">
        <v>0</v>
      </c>
      <c r="E20" s="125">
        <v>0</v>
      </c>
      <c r="F20" s="125" t="s">
        <v>25</v>
      </c>
      <c r="G20" s="125">
        <v>639.02</v>
      </c>
      <c r="H20" s="125" t="s">
        <v>25</v>
      </c>
      <c r="I20" s="125" t="s">
        <v>25</v>
      </c>
      <c r="J20" s="125">
        <v>-639.02</v>
      </c>
      <c r="K20" s="125" t="s">
        <v>25</v>
      </c>
      <c r="L20" s="125" t="s">
        <v>25</v>
      </c>
      <c r="M20" s="125" t="s">
        <v>25</v>
      </c>
      <c r="N20" s="125">
        <f t="shared" si="1"/>
        <v>0</v>
      </c>
      <c r="O20" s="4"/>
    </row>
    <row r="21" spans="1:16" ht="15" customHeight="1">
      <c r="B21" s="123" t="s">
        <v>35</v>
      </c>
      <c r="C21" s="124" t="s">
        <v>27</v>
      </c>
      <c r="D21" s="125" t="s">
        <v>25</v>
      </c>
      <c r="E21" s="125" t="s">
        <v>25</v>
      </c>
      <c r="F21" s="125" t="s">
        <v>25</v>
      </c>
      <c r="G21" s="125" t="s">
        <v>25</v>
      </c>
      <c r="H21" s="125" t="s">
        <v>25</v>
      </c>
      <c r="I21" s="125" t="s">
        <v>25</v>
      </c>
      <c r="J21" s="125" t="s">
        <v>25</v>
      </c>
      <c r="K21" s="125" t="s">
        <v>25</v>
      </c>
      <c r="L21" s="125" t="s">
        <v>25</v>
      </c>
      <c r="M21" s="125" t="s">
        <v>25</v>
      </c>
      <c r="N21" s="125">
        <f t="shared" si="1"/>
        <v>0</v>
      </c>
      <c r="O21" s="4"/>
    </row>
    <row r="22" spans="1:16" ht="27.75" customHeight="1">
      <c r="B22" s="120" t="s">
        <v>36</v>
      </c>
      <c r="C22" s="121" t="s">
        <v>37</v>
      </c>
      <c r="D22" s="122">
        <f t="shared" ref="D22:M22" si="4">SUM(D23:D24)</f>
        <v>9311.2899999999991</v>
      </c>
      <c r="E22" s="122">
        <f t="shared" si="4"/>
        <v>0</v>
      </c>
      <c r="F22" s="122">
        <f t="shared" si="4"/>
        <v>0</v>
      </c>
      <c r="G22" s="122">
        <f t="shared" si="4"/>
        <v>2570.14</v>
      </c>
      <c r="H22" s="122">
        <f t="shared" si="4"/>
        <v>0</v>
      </c>
      <c r="I22" s="122">
        <f t="shared" si="4"/>
        <v>0</v>
      </c>
      <c r="J22" s="122">
        <f t="shared" si="4"/>
        <v>-2599.7199999999998</v>
      </c>
      <c r="K22" s="122">
        <f t="shared" si="4"/>
        <v>0</v>
      </c>
      <c r="L22" s="122">
        <f t="shared" si="4"/>
        <v>0</v>
      </c>
      <c r="M22" s="122">
        <f t="shared" si="4"/>
        <v>0</v>
      </c>
      <c r="N22" s="122">
        <f t="shared" si="1"/>
        <v>9281.7099999999991</v>
      </c>
      <c r="O22" s="4"/>
    </row>
    <row r="23" spans="1:16" ht="15" customHeight="1">
      <c r="B23" s="123" t="s">
        <v>38</v>
      </c>
      <c r="C23" s="124" t="s">
        <v>24</v>
      </c>
      <c r="D23" s="125">
        <v>119.48</v>
      </c>
      <c r="E23" s="125">
        <v>0</v>
      </c>
      <c r="F23" s="125" t="s">
        <v>25</v>
      </c>
      <c r="G23" s="125">
        <v>2570.14</v>
      </c>
      <c r="H23" s="125" t="s">
        <v>25</v>
      </c>
      <c r="I23" s="125" t="s">
        <v>25</v>
      </c>
      <c r="J23" s="125">
        <v>-2599.7199999999998</v>
      </c>
      <c r="K23" s="125" t="s">
        <v>25</v>
      </c>
      <c r="L23" s="125" t="s">
        <v>25</v>
      </c>
      <c r="M23" s="125" t="s">
        <v>25</v>
      </c>
      <c r="N23" s="125">
        <f t="shared" si="1"/>
        <v>89.900000000000091</v>
      </c>
      <c r="O23" s="4"/>
    </row>
    <row r="24" spans="1:16" ht="15" customHeight="1">
      <c r="B24" s="123" t="s">
        <v>39</v>
      </c>
      <c r="C24" s="124" t="s">
        <v>27</v>
      </c>
      <c r="D24" s="125">
        <v>9191.81</v>
      </c>
      <c r="E24" s="125" t="s">
        <v>25</v>
      </c>
      <c r="F24" s="125" t="s">
        <v>25</v>
      </c>
      <c r="G24" s="125" t="s">
        <v>25</v>
      </c>
      <c r="H24" s="125" t="s">
        <v>25</v>
      </c>
      <c r="I24" s="125" t="s">
        <v>25</v>
      </c>
      <c r="J24" s="125" t="s">
        <v>25</v>
      </c>
      <c r="K24" s="125" t="s">
        <v>25</v>
      </c>
      <c r="L24" s="125" t="s">
        <v>25</v>
      </c>
      <c r="M24" s="125" t="s">
        <v>25</v>
      </c>
      <c r="N24" s="125">
        <f t="shared" si="1"/>
        <v>9191.81</v>
      </c>
      <c r="O24" s="4"/>
    </row>
    <row r="25" spans="1:16" ht="28.5" customHeight="1">
      <c r="B25" s="120" t="s">
        <v>40</v>
      </c>
      <c r="C25" s="121" t="s">
        <v>41</v>
      </c>
      <c r="D25" s="122">
        <f t="shared" ref="D25:M25" si="5">SUM(D13,D16,D19,D22)</f>
        <v>341111.86</v>
      </c>
      <c r="E25" s="122">
        <f t="shared" si="5"/>
        <v>707608.91999999993</v>
      </c>
      <c r="F25" s="122">
        <f t="shared" si="5"/>
        <v>0</v>
      </c>
      <c r="G25" s="122">
        <f t="shared" si="5"/>
        <v>1819305.71</v>
      </c>
      <c r="H25" s="122">
        <f t="shared" si="5"/>
        <v>0</v>
      </c>
      <c r="I25" s="122">
        <f t="shared" si="5"/>
        <v>0</v>
      </c>
      <c r="J25" s="122">
        <f t="shared" si="5"/>
        <v>-783240.1</v>
      </c>
      <c r="K25" s="122">
        <f t="shared" si="5"/>
        <v>0</v>
      </c>
      <c r="L25" s="122">
        <f t="shared" si="5"/>
        <v>0</v>
      </c>
      <c r="M25" s="122">
        <f t="shared" si="5"/>
        <v>0</v>
      </c>
      <c r="N25" s="122">
        <f t="shared" si="1"/>
        <v>2084786.3899999997</v>
      </c>
      <c r="O25" s="4"/>
    </row>
    <row r="26" spans="1:16" ht="15" customHeight="1">
      <c r="B26" s="193" t="s">
        <v>42</v>
      </c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</row>
    <row r="27" spans="1:16" customFormat="1" ht="15" customHeight="1">
      <c r="A27" s="6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</row>
    <row r="28" spans="1:16" customFormat="1" ht="15" customHeight="1">
      <c r="A28" s="6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P28" s="6"/>
    </row>
    <row r="29" spans="1:16" s="22" customFormat="1" ht="12.75" customHeight="1">
      <c r="A29" s="6"/>
    </row>
  </sheetData>
  <mergeCells count="12">
    <mergeCell ref="D7:K7"/>
    <mergeCell ref="B26:N28"/>
    <mergeCell ref="B1:N1"/>
    <mergeCell ref="B5:N5"/>
    <mergeCell ref="B6:N6"/>
    <mergeCell ref="B8:N8"/>
    <mergeCell ref="B10:B11"/>
    <mergeCell ref="C10:C11"/>
    <mergeCell ref="D10:D11"/>
    <mergeCell ref="E10:M10"/>
    <mergeCell ref="N10:N11"/>
    <mergeCell ref="B9:N9"/>
  </mergeCells>
  <printOptions horizontalCentered="1"/>
  <pageMargins left="0.15748031496062992" right="0.15748031496062992" top="0.31496062992125984" bottom="0.23622047244094491" header="0.51181102362204722" footer="0.51181102362204722"/>
  <pageSetup paperSize="9" scale="5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FBA</vt:lpstr>
      <vt:lpstr>VRA</vt:lpstr>
      <vt:lpstr>20 VSAFAS 4 PR</vt:lpstr>
      <vt:lpstr>'20 VSAFAS 4 PR'!Print_Titles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Anna Belych</dc:creator>
  <cp:lastModifiedBy>Renata Zažeckienė</cp:lastModifiedBy>
  <cp:lastPrinted>2025-07-28T05:49:01Z</cp:lastPrinted>
  <dcterms:created xsi:type="dcterms:W3CDTF">1996-10-14T23:33:28Z</dcterms:created>
  <dcterms:modified xsi:type="dcterms:W3CDTF">2025-07-28T05:54:30Z</dcterms:modified>
</cp:coreProperties>
</file>