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zaz\Desktop\SAULUTĖ\"/>
    </mc:Choice>
  </mc:AlternateContent>
  <xr:revisionPtr revIDLastSave="0" documentId="13_ncr:1_{E063E678-2605-4AAE-8D20-800C6A9AB35B}" xr6:coauthVersionLast="47" xr6:coauthVersionMax="47" xr10:uidLastSave="{00000000-0000-0000-0000-000000000000}"/>
  <bookViews>
    <workbookView xWindow="-120" yWindow="-120" windowWidth="29040" windowHeight="15840" activeTab="2" xr2:uid="{28675DE3-2E6F-40C1-9801-E2DC7CD70358}"/>
  </bookViews>
  <sheets>
    <sheet name="FBA" sheetId="2" r:id="rId1"/>
    <sheet name="VRA" sheetId="3" r:id="rId2"/>
    <sheet name="20 VSAFAS 4 pr" sheetId="1" r:id="rId3"/>
  </sheets>
  <definedNames>
    <definedName name="_xlnm.Print_Titles" localSheetId="2">'20 VSAFAS 4 pr'!$10:$12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7" i="3" l="1"/>
  <c r="I47" i="3"/>
  <c r="I46" i="3"/>
  <c r="I54" i="3" s="1"/>
  <c r="I56" i="3" s="1"/>
  <c r="J31" i="3"/>
  <c r="J46" i="3" s="1"/>
  <c r="J54" i="3" s="1"/>
  <c r="J56" i="3" s="1"/>
  <c r="I31" i="3"/>
  <c r="J28" i="3"/>
  <c r="I28" i="3"/>
  <c r="J22" i="3"/>
  <c r="I22" i="3"/>
  <c r="J21" i="3"/>
  <c r="I21" i="3"/>
  <c r="H90" i="2"/>
  <c r="G90" i="2"/>
  <c r="H86" i="2"/>
  <c r="G86" i="2"/>
  <c r="H84" i="2"/>
  <c r="G84" i="2"/>
  <c r="H75" i="2"/>
  <c r="H69" i="2" s="1"/>
  <c r="H64" i="2" s="1"/>
  <c r="G75" i="2"/>
  <c r="G69" i="2" s="1"/>
  <c r="G64" i="2" s="1"/>
  <c r="H65" i="2"/>
  <c r="G65" i="2"/>
  <c r="H59" i="2"/>
  <c r="H94" i="2" s="1"/>
  <c r="G59" i="2"/>
  <c r="G94" i="2" s="1"/>
  <c r="H49" i="2"/>
  <c r="H41" i="2" s="1"/>
  <c r="G49" i="2"/>
  <c r="H42" i="2"/>
  <c r="G42" i="2"/>
  <c r="G41" i="2"/>
  <c r="H27" i="2"/>
  <c r="G27" i="2"/>
  <c r="H21" i="2"/>
  <c r="G21" i="2"/>
  <c r="H20" i="2"/>
  <c r="G20" i="2"/>
  <c r="G58" i="2" s="1"/>
  <c r="N24" i="1"/>
  <c r="N23" i="1"/>
  <c r="M22" i="1"/>
  <c r="L22" i="1"/>
  <c r="K22" i="1"/>
  <c r="J22" i="1"/>
  <c r="I22" i="1"/>
  <c r="H22" i="1"/>
  <c r="G22" i="1"/>
  <c r="F22" i="1"/>
  <c r="E22" i="1"/>
  <c r="D22" i="1"/>
  <c r="N21" i="1"/>
  <c r="N20" i="1"/>
  <c r="M19" i="1"/>
  <c r="L19" i="1"/>
  <c r="K19" i="1"/>
  <c r="J19" i="1"/>
  <c r="I19" i="1"/>
  <c r="H19" i="1"/>
  <c r="G19" i="1"/>
  <c r="F19" i="1"/>
  <c r="E19" i="1"/>
  <c r="D19" i="1"/>
  <c r="N18" i="1"/>
  <c r="N17" i="1"/>
  <c r="M16" i="1"/>
  <c r="L16" i="1"/>
  <c r="K16" i="1"/>
  <c r="J16" i="1"/>
  <c r="I16" i="1"/>
  <c r="H16" i="1"/>
  <c r="G16" i="1"/>
  <c r="F16" i="1"/>
  <c r="E16" i="1"/>
  <c r="D16" i="1"/>
  <c r="N15" i="1"/>
  <c r="N14" i="1"/>
  <c r="M13" i="1"/>
  <c r="M25" i="1" s="1"/>
  <c r="L13" i="1"/>
  <c r="L25" i="1" s="1"/>
  <c r="K13" i="1"/>
  <c r="K25" i="1" s="1"/>
  <c r="J13" i="1"/>
  <c r="J25" i="1" s="1"/>
  <c r="I13" i="1"/>
  <c r="H13" i="1"/>
  <c r="H25" i="1" s="1"/>
  <c r="G13" i="1"/>
  <c r="G25" i="1" s="1"/>
  <c r="F13" i="1"/>
  <c r="F25" i="1" s="1"/>
  <c r="E13" i="1"/>
  <c r="D13" i="1"/>
  <c r="H58" i="2" l="1"/>
  <c r="I25" i="1"/>
  <c r="N13" i="1"/>
  <c r="N16" i="1"/>
  <c r="N19" i="1"/>
  <c r="N22" i="1"/>
  <c r="E25" i="1"/>
  <c r="D25" i="1"/>
  <c r="N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ketvirtas</author>
  </authors>
  <commentList>
    <comment ref="G38" authorId="0" shapeId="0" xr:uid="{189008AA-0872-4A8E-A05B-52EB6BAC6057}">
      <text>
        <r>
          <rPr>
            <sz val="9"/>
            <color indexed="8"/>
            <rFont val="Tahoma"/>
            <family val="2"/>
          </rPr>
          <t>#02_1_G39#</t>
        </r>
      </text>
    </comment>
    <comment ref="G68" authorId="0" shapeId="0" xr:uid="{E3AB70F1-9960-428C-94DC-014D313B77A7}">
      <text>
        <r>
          <rPr>
            <sz val="9"/>
            <color indexed="8"/>
            <rFont val="Tahoma"/>
            <family val="2"/>
          </rPr>
          <t>#02_1_G68#</t>
        </r>
      </text>
    </comment>
    <comment ref="G74" authorId="0" shapeId="0" xr:uid="{0A8EB1E4-93E7-4209-8222-6CAA05FA1D69}">
      <text>
        <r>
          <rPr>
            <sz val="9"/>
            <color indexed="8"/>
            <rFont val="Tahoma"/>
            <family val="2"/>
          </rPr>
          <t>#02_1_G74#</t>
        </r>
      </text>
    </comment>
    <comment ref="G76" authorId="0" shapeId="0" xr:uid="{4907F93B-458F-4625-BBF5-3FC286563D80}">
      <text>
        <r>
          <rPr>
            <sz val="9"/>
            <color indexed="8"/>
            <rFont val="Tahoma"/>
            <family val="2"/>
          </rPr>
          <t>#02_1_G76#</t>
        </r>
      </text>
    </comment>
    <comment ref="G77" authorId="0" shapeId="0" xr:uid="{CF56C889-0C2C-4429-9DF4-833CD17C37AC}">
      <text>
        <r>
          <rPr>
            <sz val="9"/>
            <color indexed="8"/>
            <rFont val="Tahoma"/>
            <family val="2"/>
          </rPr>
          <t>#02_1_G77#</t>
        </r>
      </text>
    </comment>
    <comment ref="G78" authorId="0" shapeId="0" xr:uid="{D15CEE40-3FD1-4996-A6FF-E335FD3869B3}">
      <text>
        <r>
          <rPr>
            <sz val="9"/>
            <color indexed="8"/>
            <rFont val="Tahoma"/>
            <family val="2"/>
          </rPr>
          <t>#02_1_G78#</t>
        </r>
      </text>
    </comment>
    <comment ref="G81" authorId="0" shapeId="0" xr:uid="{E48BFF70-11D7-4197-A21A-1B18F21AE879}">
      <text>
        <r>
          <rPr>
            <sz val="9"/>
            <color indexed="8"/>
            <rFont val="Tahoma"/>
            <family val="2"/>
          </rPr>
          <t>#02_1_G81#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ketvirtas</author>
  </authors>
  <commentList>
    <comment ref="I23" authorId="0" shapeId="0" xr:uid="{A80D702B-6860-45DC-AF4E-1DDD611B1D92}">
      <text>
        <r>
          <rPr>
            <sz val="9"/>
            <color indexed="8"/>
            <rFont val="Tahoma"/>
            <family val="2"/>
          </rPr>
          <t xml:space="preserve">#03_2_I23#
</t>
        </r>
      </text>
    </comment>
    <comment ref="I24" authorId="0" shapeId="0" xr:uid="{EA08CFC7-D2E6-445B-9BC3-C2913CE68147}">
      <text>
        <r>
          <rPr>
            <sz val="9"/>
            <color indexed="8"/>
            <rFont val="Tahoma"/>
            <family val="2"/>
          </rPr>
          <t xml:space="preserve">#03_2_I24#
</t>
        </r>
      </text>
    </comment>
    <comment ref="I25" authorId="0" shapeId="0" xr:uid="{434F6047-7B69-40E0-AB69-BBE16F39A756}">
      <text>
        <r>
          <rPr>
            <sz val="9"/>
            <color indexed="8"/>
            <rFont val="Tahoma"/>
            <family val="2"/>
          </rPr>
          <t>#03_2_I25#</t>
        </r>
      </text>
    </comment>
    <comment ref="I26" authorId="0" shapeId="0" xr:uid="{FFC8A42C-14E3-4E75-8883-364F2DE1F4AC}">
      <text>
        <r>
          <rPr>
            <sz val="9"/>
            <color indexed="8"/>
            <rFont val="Tahoma"/>
            <family val="2"/>
          </rPr>
          <t>#03_2_I26#</t>
        </r>
      </text>
    </comment>
    <comment ref="I32" authorId="0" shapeId="0" xr:uid="{5EE4423E-D557-4840-86D8-069C7E097F9A}">
      <text>
        <r>
          <rPr>
            <sz val="9"/>
            <color indexed="8"/>
            <rFont val="Tahoma"/>
            <family val="2"/>
          </rPr>
          <t>#03_2_I32#</t>
        </r>
      </text>
    </comment>
    <comment ref="I33" authorId="0" shapeId="0" xr:uid="{EC9A7A01-9375-4C11-A8FA-4BA66BF2FAD2}">
      <text>
        <r>
          <rPr>
            <sz val="9"/>
            <color indexed="8"/>
            <rFont val="Tahoma"/>
            <family val="2"/>
          </rPr>
          <t>#03_2_I33#</t>
        </r>
      </text>
    </comment>
    <comment ref="I34" authorId="0" shapeId="0" xr:uid="{8DE25E80-EEE8-47AA-8A37-72F3611DD296}">
      <text>
        <r>
          <rPr>
            <sz val="9"/>
            <color indexed="8"/>
            <rFont val="Tahoma"/>
            <family val="2"/>
          </rPr>
          <t>#03_2_I34#</t>
        </r>
      </text>
    </comment>
    <comment ref="I35" authorId="0" shapeId="0" xr:uid="{816DD5FA-B9AF-4645-9D1F-33272CAD60D2}">
      <text>
        <r>
          <rPr>
            <sz val="9"/>
            <color indexed="8"/>
            <rFont val="Tahoma"/>
            <family val="2"/>
          </rPr>
          <t>#03_2_I35#</t>
        </r>
      </text>
    </comment>
    <comment ref="I36" authorId="0" shapeId="0" xr:uid="{E28E042E-3260-4A27-ACBA-3AEBFCE3DA5D}">
      <text>
        <r>
          <rPr>
            <sz val="9"/>
            <color indexed="8"/>
            <rFont val="Tahoma"/>
            <family val="2"/>
          </rPr>
          <t>#03_2_I36#</t>
        </r>
      </text>
    </comment>
    <comment ref="I37" authorId="0" shapeId="0" xr:uid="{5DA5F1C7-0225-4EE3-B61C-5FCA9361839C}">
      <text>
        <r>
          <rPr>
            <sz val="9"/>
            <color indexed="8"/>
            <rFont val="Tahoma"/>
            <family val="2"/>
          </rPr>
          <t>#03_2_I37#</t>
        </r>
      </text>
    </comment>
    <comment ref="I38" authorId="0" shapeId="0" xr:uid="{859D6491-AA5A-4EFB-9A79-46A6222311D4}">
      <text>
        <r>
          <rPr>
            <sz val="9"/>
            <color indexed="8"/>
            <rFont val="Tahoma"/>
            <family val="2"/>
          </rPr>
          <t>#03_2_I38#</t>
        </r>
      </text>
    </comment>
    <comment ref="I39" authorId="0" shapeId="0" xr:uid="{CEEF3BA0-0431-424F-B90B-C9F88E68A728}">
      <text>
        <r>
          <rPr>
            <sz val="9"/>
            <color indexed="8"/>
            <rFont val="Tahoma"/>
            <family val="2"/>
          </rPr>
          <t>#03_2_I39#</t>
        </r>
      </text>
    </comment>
    <comment ref="I40" authorId="0" shapeId="0" xr:uid="{B6875019-AE3C-4640-822E-825C170B88D6}">
      <text>
        <r>
          <rPr>
            <sz val="9"/>
            <color indexed="8"/>
            <rFont val="Tahoma"/>
            <family val="2"/>
          </rPr>
          <t>#03_2_I40#</t>
        </r>
      </text>
    </comment>
    <comment ref="I41" authorId="0" shapeId="0" xr:uid="{3D4F1288-4000-4774-BCAF-4B3B347A510C}">
      <text>
        <r>
          <rPr>
            <sz val="9"/>
            <color indexed="8"/>
            <rFont val="Tahoma"/>
            <family val="2"/>
          </rPr>
          <t>#03_2_I41#</t>
        </r>
      </text>
    </comment>
    <comment ref="I42" authorId="0" shapeId="0" xr:uid="{4EFE9F90-FE9E-4DF2-A003-F0914778FFF4}">
      <text>
        <r>
          <rPr>
            <sz val="9"/>
            <color indexed="8"/>
            <rFont val="Tahoma"/>
            <family val="2"/>
          </rPr>
          <t>#03_2_I42#</t>
        </r>
      </text>
    </comment>
    <comment ref="I43" authorId="0" shapeId="0" xr:uid="{78A13E86-2A84-4E6C-92F0-9EBED6F1CB4B}">
      <text>
        <r>
          <rPr>
            <sz val="9"/>
            <color indexed="8"/>
            <rFont val="Tahoma"/>
            <family val="2"/>
          </rPr>
          <t>#03_2_I43#</t>
        </r>
      </text>
    </comment>
    <comment ref="I44" authorId="0" shapeId="0" xr:uid="{1BA4824F-DA9C-43CB-B143-42283B238DD6}">
      <text>
        <r>
          <rPr>
            <sz val="9"/>
            <color indexed="8"/>
            <rFont val="Tahoma"/>
            <family val="2"/>
          </rPr>
          <t>#03_2_I44#</t>
        </r>
      </text>
    </comment>
    <comment ref="I45" authorId="0" shapeId="0" xr:uid="{ED32CCEE-C760-4448-9317-E4FF2DCAEA91}">
      <text>
        <r>
          <rPr>
            <sz val="9"/>
            <color indexed="8"/>
            <rFont val="Tahoma"/>
            <family val="2"/>
          </rPr>
          <t>#03_2_I45#</t>
        </r>
      </text>
    </comment>
    <comment ref="I53" authorId="0" shapeId="0" xr:uid="{FB943165-A528-4AE0-889F-63BEB3ED4677}">
      <text>
        <r>
          <rPr>
            <sz val="9"/>
            <color indexed="8"/>
            <rFont val="Tahoma"/>
            <family val="2"/>
          </rPr>
          <t>#03_2_I53#</t>
        </r>
      </text>
    </comment>
    <comment ref="I55" authorId="0" shapeId="0" xr:uid="{2114400F-88C9-4E66-88FC-2BCDCAED99CC}">
      <text>
        <r>
          <rPr>
            <sz val="9"/>
            <color indexed="8"/>
            <rFont val="Tahoma"/>
            <family val="2"/>
          </rPr>
          <t>#03_2_I55#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Zita</author>
  </authors>
  <commentList>
    <comment ref="D14" authorId="0" shapeId="0" xr:uid="{84BA8782-5B66-4C17-8461-3AB2650C24EE}">
      <text>
        <r>
          <rPr>
            <b/>
            <sz val="9"/>
            <color indexed="8"/>
            <rFont val="Tahoma"/>
            <family val="2"/>
            <charset val="186"/>
          </rPr>
          <t>#20_4_D14#</t>
        </r>
      </text>
    </comment>
    <comment ref="E14" authorId="0" shapeId="0" xr:uid="{A904890E-A3E3-4934-94A9-E777FADBB274}">
      <text>
        <r>
          <rPr>
            <b/>
            <sz val="9"/>
            <color indexed="8"/>
            <rFont val="Tahoma"/>
            <family val="2"/>
            <charset val="186"/>
          </rPr>
          <t>#20_4_E14#</t>
        </r>
      </text>
    </comment>
    <comment ref="F14" authorId="0" shapeId="0" xr:uid="{B0AFA6E8-6CD4-4427-BECC-C4CC7C2D8E28}">
      <text>
        <r>
          <rPr>
            <b/>
            <sz val="9"/>
            <color indexed="8"/>
            <rFont val="Tahoma"/>
            <family val="2"/>
            <charset val="186"/>
          </rPr>
          <t>#20_4_F14#</t>
        </r>
      </text>
    </comment>
    <comment ref="G14" authorId="0" shapeId="0" xr:uid="{1E781EF9-BE24-4B40-84EC-7041C4CB8788}">
      <text>
        <r>
          <rPr>
            <b/>
            <sz val="9"/>
            <color indexed="8"/>
            <rFont val="Tahoma"/>
            <family val="2"/>
            <charset val="186"/>
          </rPr>
          <t>#20_4_G14#</t>
        </r>
      </text>
    </comment>
    <comment ref="H14" authorId="0" shapeId="0" xr:uid="{35AB7939-4305-40AB-B090-FADA0B6408D7}">
      <text>
        <r>
          <rPr>
            <b/>
            <sz val="9"/>
            <color indexed="8"/>
            <rFont val="Tahoma"/>
            <family val="2"/>
            <charset val="186"/>
          </rPr>
          <t>#20_4_H14#</t>
        </r>
      </text>
    </comment>
    <comment ref="I14" authorId="0" shapeId="0" xr:uid="{85FB73BF-96CA-42B3-9356-EFCDFAB92E10}">
      <text>
        <r>
          <rPr>
            <b/>
            <sz val="9"/>
            <color indexed="8"/>
            <rFont val="Tahoma"/>
            <family val="2"/>
            <charset val="186"/>
          </rPr>
          <t>#20_4_I14#</t>
        </r>
      </text>
    </comment>
    <comment ref="J14" authorId="0" shapeId="0" xr:uid="{73A8909C-4D1B-47FD-BDAB-E082E4B5C7E9}">
      <text>
        <r>
          <rPr>
            <b/>
            <sz val="9"/>
            <color indexed="8"/>
            <rFont val="Tahoma"/>
            <family val="2"/>
            <charset val="186"/>
          </rPr>
          <t>#20_4_J14#</t>
        </r>
      </text>
    </comment>
    <comment ref="K14" authorId="0" shapeId="0" xr:uid="{C2A30C84-9027-430E-8385-ED7B75917DD5}">
      <text>
        <r>
          <rPr>
            <b/>
            <sz val="9"/>
            <color indexed="8"/>
            <rFont val="Tahoma"/>
            <family val="2"/>
            <charset val="186"/>
          </rPr>
          <t>#20_4_K14#</t>
        </r>
      </text>
    </comment>
    <comment ref="L14" authorId="0" shapeId="0" xr:uid="{A4572941-5E92-4C63-8F0C-350FCC31EA19}">
      <text>
        <r>
          <rPr>
            <b/>
            <sz val="9"/>
            <color indexed="8"/>
            <rFont val="Tahoma"/>
            <family val="2"/>
            <charset val="186"/>
          </rPr>
          <t>#20_4_L14#</t>
        </r>
      </text>
    </comment>
    <comment ref="M14" authorId="0" shapeId="0" xr:uid="{63BEB446-5E7D-4A92-A90A-FAD210E70B29}">
      <text>
        <r>
          <rPr>
            <b/>
            <sz val="9"/>
            <color indexed="8"/>
            <rFont val="Tahoma"/>
            <family val="2"/>
            <charset val="186"/>
          </rPr>
          <t>#20_4_M14#</t>
        </r>
      </text>
    </comment>
    <comment ref="D15" authorId="0" shapeId="0" xr:uid="{A2E37105-5FEF-424C-BF6B-5FC175F74E01}">
      <text>
        <r>
          <rPr>
            <b/>
            <sz val="9"/>
            <color indexed="8"/>
            <rFont val="Tahoma"/>
            <family val="2"/>
            <charset val="186"/>
          </rPr>
          <t>#20_4_D15#</t>
        </r>
      </text>
    </comment>
    <comment ref="E15" authorId="0" shapeId="0" xr:uid="{025BB29A-AF66-4C84-AD5F-848365ADE4DF}">
      <text>
        <r>
          <rPr>
            <b/>
            <sz val="9"/>
            <color indexed="8"/>
            <rFont val="Tahoma"/>
            <family val="2"/>
            <charset val="186"/>
          </rPr>
          <t>#20_4_E15#</t>
        </r>
      </text>
    </comment>
    <comment ref="F15" authorId="0" shapeId="0" xr:uid="{5F0E2E15-A646-4735-8A43-1881D00313D2}">
      <text>
        <r>
          <rPr>
            <b/>
            <sz val="9"/>
            <color indexed="8"/>
            <rFont val="Tahoma"/>
            <family val="2"/>
            <charset val="186"/>
          </rPr>
          <t>#20_4_F15#</t>
        </r>
      </text>
    </comment>
    <comment ref="G15" authorId="0" shapeId="0" xr:uid="{E5E5E0BD-1F96-47DC-987B-0B3643B5986A}">
      <text>
        <r>
          <rPr>
            <b/>
            <sz val="9"/>
            <color indexed="8"/>
            <rFont val="Tahoma"/>
            <family val="2"/>
            <charset val="186"/>
          </rPr>
          <t>#20_4_G15#</t>
        </r>
      </text>
    </comment>
    <comment ref="H15" authorId="0" shapeId="0" xr:uid="{028DEC9E-92AB-46EB-8BA9-E29B52FC42F4}">
      <text>
        <r>
          <rPr>
            <b/>
            <sz val="9"/>
            <color indexed="8"/>
            <rFont val="Tahoma"/>
            <family val="2"/>
            <charset val="186"/>
          </rPr>
          <t>#20_4_H15#</t>
        </r>
      </text>
    </comment>
    <comment ref="I15" authorId="0" shapeId="0" xr:uid="{9D70EADD-86CD-48B2-8168-A54BD79F2A9E}">
      <text>
        <r>
          <rPr>
            <b/>
            <sz val="9"/>
            <color indexed="8"/>
            <rFont val="Tahoma"/>
            <family val="2"/>
            <charset val="186"/>
          </rPr>
          <t>#20_4_I15#</t>
        </r>
      </text>
    </comment>
    <comment ref="J15" authorId="0" shapeId="0" xr:uid="{6F8C5478-CB3F-4E6C-B1E1-5ADC775C1AD2}">
      <text>
        <r>
          <rPr>
            <b/>
            <sz val="9"/>
            <color indexed="8"/>
            <rFont val="Tahoma"/>
            <family val="2"/>
            <charset val="186"/>
          </rPr>
          <t>#20_4_J15#</t>
        </r>
      </text>
    </comment>
    <comment ref="K15" authorId="0" shapeId="0" xr:uid="{CFEB22A9-665B-46AE-AAA0-BABFC1E61100}">
      <text>
        <r>
          <rPr>
            <b/>
            <sz val="9"/>
            <color indexed="8"/>
            <rFont val="Tahoma"/>
            <family val="2"/>
            <charset val="186"/>
          </rPr>
          <t>#20_4_K15#</t>
        </r>
      </text>
    </comment>
    <comment ref="L15" authorId="0" shapeId="0" xr:uid="{FAB07D36-8E2A-4AF8-9EBC-A1D13B3E8EF2}">
      <text>
        <r>
          <rPr>
            <b/>
            <sz val="9"/>
            <color indexed="8"/>
            <rFont val="Tahoma"/>
            <family val="2"/>
            <charset val="186"/>
          </rPr>
          <t>#20_4_L15#</t>
        </r>
      </text>
    </comment>
    <comment ref="M15" authorId="0" shapeId="0" xr:uid="{D42AC23A-5EAE-48BC-920C-A5B0290C79E0}">
      <text>
        <r>
          <rPr>
            <b/>
            <sz val="9"/>
            <color indexed="8"/>
            <rFont val="Tahoma"/>
            <family val="2"/>
            <charset val="186"/>
          </rPr>
          <t>#20_4_M15#</t>
        </r>
      </text>
    </comment>
    <comment ref="D17" authorId="0" shapeId="0" xr:uid="{1218E920-ACFC-4F8E-9852-200887BEDB9E}">
      <text>
        <r>
          <rPr>
            <b/>
            <sz val="9"/>
            <color indexed="8"/>
            <rFont val="Tahoma"/>
            <family val="2"/>
            <charset val="186"/>
          </rPr>
          <t>#20_4_D17#</t>
        </r>
      </text>
    </comment>
    <comment ref="E17" authorId="0" shapeId="0" xr:uid="{14F123AE-7177-43A6-834B-BDD6A75160CF}">
      <text>
        <r>
          <rPr>
            <b/>
            <sz val="9"/>
            <color indexed="8"/>
            <rFont val="Tahoma"/>
            <family val="2"/>
            <charset val="186"/>
          </rPr>
          <t>#20_4_E17#</t>
        </r>
      </text>
    </comment>
    <comment ref="F17" authorId="0" shapeId="0" xr:uid="{8A2537E0-71E8-4571-9E8C-EDDF3B835423}">
      <text>
        <r>
          <rPr>
            <b/>
            <sz val="9"/>
            <color indexed="8"/>
            <rFont val="Tahoma"/>
            <family val="2"/>
            <charset val="186"/>
          </rPr>
          <t>#20_4_F17#</t>
        </r>
      </text>
    </comment>
    <comment ref="G17" authorId="0" shapeId="0" xr:uid="{1DDC1464-E542-46B3-AB7B-F11831A0EEE8}">
      <text>
        <r>
          <rPr>
            <b/>
            <sz val="9"/>
            <color indexed="8"/>
            <rFont val="Tahoma"/>
            <family val="2"/>
            <charset val="186"/>
          </rPr>
          <t>#20_4_G17#</t>
        </r>
      </text>
    </comment>
    <comment ref="H17" authorId="0" shapeId="0" xr:uid="{FD5C9517-6D37-45F0-87F4-EBDCEDBD3EDF}">
      <text>
        <r>
          <rPr>
            <b/>
            <sz val="9"/>
            <color indexed="8"/>
            <rFont val="Tahoma"/>
            <family val="2"/>
            <charset val="186"/>
          </rPr>
          <t>#20_4_H17#</t>
        </r>
      </text>
    </comment>
    <comment ref="I17" authorId="0" shapeId="0" xr:uid="{34BD32D1-887F-421C-943C-BFC1CC5714A1}">
      <text>
        <r>
          <rPr>
            <b/>
            <sz val="9"/>
            <color indexed="8"/>
            <rFont val="Tahoma"/>
            <family val="2"/>
            <charset val="186"/>
          </rPr>
          <t>#20_4_I17#</t>
        </r>
      </text>
    </comment>
    <comment ref="J17" authorId="0" shapeId="0" xr:uid="{2B52062F-9558-4655-A00D-7238F59983FB}">
      <text>
        <r>
          <rPr>
            <b/>
            <sz val="9"/>
            <color indexed="8"/>
            <rFont val="Tahoma"/>
            <family val="2"/>
            <charset val="186"/>
          </rPr>
          <t>#20_4_J17#</t>
        </r>
      </text>
    </comment>
    <comment ref="K17" authorId="0" shapeId="0" xr:uid="{AB134371-585F-489D-B01C-1197A0A96D20}">
      <text>
        <r>
          <rPr>
            <b/>
            <sz val="9"/>
            <color indexed="8"/>
            <rFont val="Tahoma"/>
            <family val="2"/>
            <charset val="186"/>
          </rPr>
          <t>#20_4_K17#</t>
        </r>
      </text>
    </comment>
    <comment ref="L17" authorId="0" shapeId="0" xr:uid="{0385F302-8EA1-4D5E-8866-90BE235A8927}">
      <text>
        <r>
          <rPr>
            <b/>
            <sz val="9"/>
            <color indexed="8"/>
            <rFont val="Tahoma"/>
            <family val="2"/>
            <charset val="186"/>
          </rPr>
          <t>#20_4_L17#</t>
        </r>
      </text>
    </comment>
    <comment ref="M17" authorId="0" shapeId="0" xr:uid="{75FA7331-5433-4536-B73E-467E5D0935F7}">
      <text>
        <r>
          <rPr>
            <b/>
            <sz val="9"/>
            <color indexed="8"/>
            <rFont val="Tahoma"/>
            <family val="2"/>
            <charset val="186"/>
          </rPr>
          <t>#20_4_M17#</t>
        </r>
      </text>
    </comment>
    <comment ref="D18" authorId="0" shapeId="0" xr:uid="{ADE0091F-D7C7-4E6F-91E2-A34766BC8A02}">
      <text>
        <r>
          <rPr>
            <b/>
            <sz val="9"/>
            <color indexed="8"/>
            <rFont val="Tahoma"/>
            <family val="2"/>
            <charset val="186"/>
          </rPr>
          <t>#20_4_D18#</t>
        </r>
      </text>
    </comment>
    <comment ref="E18" authorId="0" shapeId="0" xr:uid="{5205895B-0A63-44D2-B4FD-E7C112256BDD}">
      <text>
        <r>
          <rPr>
            <b/>
            <sz val="9"/>
            <color indexed="8"/>
            <rFont val="Tahoma"/>
            <family val="2"/>
            <charset val="186"/>
          </rPr>
          <t>#20_4_E18#</t>
        </r>
      </text>
    </comment>
    <comment ref="F18" authorId="0" shapeId="0" xr:uid="{229A99D6-BDA3-4AAC-8C6D-259B4083D60C}">
      <text>
        <r>
          <rPr>
            <b/>
            <sz val="9"/>
            <color indexed="8"/>
            <rFont val="Tahoma"/>
            <family val="2"/>
            <charset val="186"/>
          </rPr>
          <t>#20_4_F18#</t>
        </r>
      </text>
    </comment>
    <comment ref="G18" authorId="0" shapeId="0" xr:uid="{141C96FD-29AB-4297-9DF1-E7B722C2B7A4}">
      <text>
        <r>
          <rPr>
            <b/>
            <sz val="9"/>
            <color indexed="8"/>
            <rFont val="Tahoma"/>
            <family val="2"/>
            <charset val="186"/>
          </rPr>
          <t>#20_4_G18#</t>
        </r>
      </text>
    </comment>
    <comment ref="H18" authorId="0" shapeId="0" xr:uid="{6AD3DBCF-5B64-438A-A74F-7F728DEF3878}">
      <text>
        <r>
          <rPr>
            <b/>
            <sz val="9"/>
            <color indexed="8"/>
            <rFont val="Tahoma"/>
            <family val="2"/>
            <charset val="186"/>
          </rPr>
          <t>#20_4_H18#</t>
        </r>
      </text>
    </comment>
    <comment ref="I18" authorId="0" shapeId="0" xr:uid="{F64A95A6-3C09-4C38-B2C7-8CE006A9378B}">
      <text>
        <r>
          <rPr>
            <b/>
            <sz val="9"/>
            <color indexed="8"/>
            <rFont val="Tahoma"/>
            <family val="2"/>
            <charset val="186"/>
          </rPr>
          <t>#20_4_I18#</t>
        </r>
      </text>
    </comment>
    <comment ref="J18" authorId="0" shapeId="0" xr:uid="{C9E659F6-EF86-4BB3-A18D-80692E9D52BA}">
      <text>
        <r>
          <rPr>
            <b/>
            <sz val="9"/>
            <color indexed="8"/>
            <rFont val="Tahoma"/>
            <family val="2"/>
            <charset val="186"/>
          </rPr>
          <t>#20_4_J18#</t>
        </r>
      </text>
    </comment>
    <comment ref="K18" authorId="0" shapeId="0" xr:uid="{DF14DA79-EF54-421F-A8C7-496FE4DEA045}">
      <text>
        <r>
          <rPr>
            <b/>
            <sz val="9"/>
            <color indexed="8"/>
            <rFont val="Tahoma"/>
            <family val="2"/>
            <charset val="186"/>
          </rPr>
          <t>#20_4_K18#</t>
        </r>
      </text>
    </comment>
    <comment ref="L18" authorId="0" shapeId="0" xr:uid="{05BB0AE0-2050-4719-A55B-CBF04183D5F3}">
      <text>
        <r>
          <rPr>
            <b/>
            <sz val="9"/>
            <color indexed="8"/>
            <rFont val="Tahoma"/>
            <family val="2"/>
            <charset val="186"/>
          </rPr>
          <t>#20_4_L18#</t>
        </r>
      </text>
    </comment>
    <comment ref="M18" authorId="0" shapeId="0" xr:uid="{94B49726-39A3-4DC9-BB32-C531A09D12DA}">
      <text>
        <r>
          <rPr>
            <b/>
            <sz val="9"/>
            <color indexed="8"/>
            <rFont val="Tahoma"/>
            <family val="2"/>
            <charset val="186"/>
          </rPr>
          <t>#20_4_M18#</t>
        </r>
      </text>
    </comment>
    <comment ref="D20" authorId="0" shapeId="0" xr:uid="{13F4A268-7FE8-44FA-A917-2B6CE473BC70}">
      <text>
        <r>
          <rPr>
            <b/>
            <sz val="9"/>
            <color indexed="8"/>
            <rFont val="Tahoma"/>
            <family val="2"/>
            <charset val="186"/>
          </rPr>
          <t>#20_4_D20#</t>
        </r>
      </text>
    </comment>
    <comment ref="E20" authorId="0" shapeId="0" xr:uid="{33460997-DCE3-4374-BC50-11F555BA331D}">
      <text>
        <r>
          <rPr>
            <b/>
            <sz val="9"/>
            <color indexed="8"/>
            <rFont val="Tahoma"/>
            <family val="2"/>
            <charset val="186"/>
          </rPr>
          <t>#20_4_E20#</t>
        </r>
      </text>
    </comment>
    <comment ref="F20" authorId="0" shapeId="0" xr:uid="{1E4FB0F7-A5B6-4FDE-9D58-A3C109C333F9}">
      <text>
        <r>
          <rPr>
            <b/>
            <sz val="9"/>
            <color indexed="8"/>
            <rFont val="Tahoma"/>
            <family val="2"/>
            <charset val="186"/>
          </rPr>
          <t>#20_4_F20#</t>
        </r>
      </text>
    </comment>
    <comment ref="G20" authorId="0" shapeId="0" xr:uid="{90F16DA3-2BFA-4C69-AC5E-2252DF384CDB}">
      <text>
        <r>
          <rPr>
            <b/>
            <sz val="9"/>
            <color indexed="8"/>
            <rFont val="Tahoma"/>
            <family val="2"/>
            <charset val="186"/>
          </rPr>
          <t>#20_4_G20#</t>
        </r>
      </text>
    </comment>
    <comment ref="H20" authorId="0" shapeId="0" xr:uid="{4774C4D6-1398-4290-82B0-79E292C73AB6}">
      <text>
        <r>
          <rPr>
            <b/>
            <sz val="9"/>
            <color indexed="8"/>
            <rFont val="Tahoma"/>
            <family val="2"/>
            <charset val="186"/>
          </rPr>
          <t>#20_4_H20#</t>
        </r>
      </text>
    </comment>
    <comment ref="I20" authorId="0" shapeId="0" xr:uid="{94C0B478-4EFC-4E26-9AC4-4A1B63D7DF1E}">
      <text>
        <r>
          <rPr>
            <b/>
            <sz val="9"/>
            <color indexed="8"/>
            <rFont val="Tahoma"/>
            <family val="2"/>
            <charset val="186"/>
          </rPr>
          <t>#20_4_I20#</t>
        </r>
      </text>
    </comment>
    <comment ref="J20" authorId="0" shapeId="0" xr:uid="{C4E74EE3-4944-403E-B739-1DA2D890F8F4}">
      <text>
        <r>
          <rPr>
            <b/>
            <sz val="9"/>
            <color indexed="8"/>
            <rFont val="Tahoma"/>
            <family val="2"/>
            <charset val="186"/>
          </rPr>
          <t>#20_4_J20#</t>
        </r>
      </text>
    </comment>
    <comment ref="K20" authorId="0" shapeId="0" xr:uid="{D03245D4-31A0-4E96-BCA3-14B2AC38D827}">
      <text>
        <r>
          <rPr>
            <b/>
            <sz val="9"/>
            <color indexed="8"/>
            <rFont val="Tahoma"/>
            <family val="2"/>
            <charset val="186"/>
          </rPr>
          <t>#20_4_K20#</t>
        </r>
      </text>
    </comment>
    <comment ref="L20" authorId="0" shapeId="0" xr:uid="{4153EABC-3D95-4B43-B943-166067CF2F6E}">
      <text>
        <r>
          <rPr>
            <b/>
            <sz val="9"/>
            <color indexed="8"/>
            <rFont val="Tahoma"/>
            <family val="2"/>
            <charset val="186"/>
          </rPr>
          <t>#20_4_L20#</t>
        </r>
      </text>
    </comment>
    <comment ref="M20" authorId="0" shapeId="0" xr:uid="{727C9CBD-6233-4974-8AC7-5A931146A535}">
      <text>
        <r>
          <rPr>
            <b/>
            <sz val="9"/>
            <color indexed="8"/>
            <rFont val="Tahoma"/>
            <family val="2"/>
            <charset val="186"/>
          </rPr>
          <t>#20_4_M20#</t>
        </r>
      </text>
    </comment>
    <comment ref="D21" authorId="0" shapeId="0" xr:uid="{E7CDAD41-5677-4A82-A634-8487AA31A0D8}">
      <text>
        <r>
          <rPr>
            <b/>
            <sz val="9"/>
            <color indexed="8"/>
            <rFont val="Tahoma"/>
            <family val="2"/>
            <charset val="186"/>
          </rPr>
          <t>#20_4_D21#</t>
        </r>
      </text>
    </comment>
    <comment ref="E21" authorId="0" shapeId="0" xr:uid="{0D420C56-7B20-46A0-B80A-DC7BA0F27353}">
      <text>
        <r>
          <rPr>
            <b/>
            <sz val="9"/>
            <color indexed="8"/>
            <rFont val="Tahoma"/>
            <family val="2"/>
            <charset val="186"/>
          </rPr>
          <t>#20_4_E21#</t>
        </r>
      </text>
    </comment>
    <comment ref="F21" authorId="0" shapeId="0" xr:uid="{61D14B9C-7316-4214-BBBA-4A630270EB2E}">
      <text>
        <r>
          <rPr>
            <b/>
            <sz val="9"/>
            <color indexed="8"/>
            <rFont val="Tahoma"/>
            <family val="2"/>
            <charset val="186"/>
          </rPr>
          <t>#20_4_F21#</t>
        </r>
      </text>
    </comment>
    <comment ref="G21" authorId="0" shapeId="0" xr:uid="{3E438681-0068-4CF6-94AA-9D486DC84139}">
      <text>
        <r>
          <rPr>
            <b/>
            <sz val="9"/>
            <color indexed="8"/>
            <rFont val="Tahoma"/>
            <family val="2"/>
            <charset val="186"/>
          </rPr>
          <t>#20_4_G21#</t>
        </r>
      </text>
    </comment>
    <comment ref="H21" authorId="0" shapeId="0" xr:uid="{74F4CC86-A5B8-4A31-B0B9-042EC9606464}">
      <text>
        <r>
          <rPr>
            <b/>
            <sz val="9"/>
            <color indexed="8"/>
            <rFont val="Tahoma"/>
            <family val="2"/>
            <charset val="186"/>
          </rPr>
          <t>#20_4_H21#</t>
        </r>
      </text>
    </comment>
    <comment ref="I21" authorId="0" shapeId="0" xr:uid="{E8C39B85-8DD3-4C90-BE34-A3792DB6AED4}">
      <text>
        <r>
          <rPr>
            <b/>
            <sz val="9"/>
            <color indexed="8"/>
            <rFont val="Tahoma"/>
            <family val="2"/>
            <charset val="186"/>
          </rPr>
          <t>#20_4_I21#</t>
        </r>
      </text>
    </comment>
    <comment ref="J21" authorId="0" shapeId="0" xr:uid="{70B66767-B3F5-44C3-A0CD-B46AE9F64F69}">
      <text>
        <r>
          <rPr>
            <b/>
            <sz val="9"/>
            <color indexed="8"/>
            <rFont val="Tahoma"/>
            <family val="2"/>
            <charset val="186"/>
          </rPr>
          <t>#20_4_J21#</t>
        </r>
      </text>
    </comment>
    <comment ref="K21" authorId="0" shapeId="0" xr:uid="{764D986B-CEFD-4302-B97F-62F31C7EE23F}">
      <text>
        <r>
          <rPr>
            <b/>
            <sz val="9"/>
            <color indexed="8"/>
            <rFont val="Tahoma"/>
            <family val="2"/>
            <charset val="186"/>
          </rPr>
          <t>#20_4_K21#</t>
        </r>
      </text>
    </comment>
    <comment ref="L21" authorId="0" shapeId="0" xr:uid="{88B56963-F7AB-43FB-BAAC-C10BAFD9BD74}">
      <text>
        <r>
          <rPr>
            <b/>
            <sz val="9"/>
            <color indexed="8"/>
            <rFont val="Tahoma"/>
            <family val="2"/>
            <charset val="186"/>
          </rPr>
          <t>#20_4_L21#</t>
        </r>
      </text>
    </comment>
    <comment ref="M21" authorId="0" shapeId="0" xr:uid="{CAA51748-B43D-4E0A-83DB-9C0D38FA3C8F}">
      <text>
        <r>
          <rPr>
            <b/>
            <sz val="9"/>
            <color indexed="8"/>
            <rFont val="Tahoma"/>
            <family val="2"/>
            <charset val="186"/>
          </rPr>
          <t>#20_4_M21#</t>
        </r>
      </text>
    </comment>
    <comment ref="D23" authorId="0" shapeId="0" xr:uid="{37738FD8-D1DA-4A8C-A34C-B7D5F3EAF624}">
      <text>
        <r>
          <rPr>
            <b/>
            <sz val="9"/>
            <color indexed="8"/>
            <rFont val="Tahoma"/>
            <family val="2"/>
            <charset val="186"/>
          </rPr>
          <t>#20_4_D23#</t>
        </r>
      </text>
    </comment>
    <comment ref="E23" authorId="0" shapeId="0" xr:uid="{16759E73-A591-42B4-BDF8-37119F46A98D}">
      <text>
        <r>
          <rPr>
            <b/>
            <sz val="9"/>
            <color indexed="8"/>
            <rFont val="Tahoma"/>
            <family val="2"/>
            <charset val="186"/>
          </rPr>
          <t>#20_4_E23#</t>
        </r>
      </text>
    </comment>
    <comment ref="F23" authorId="0" shapeId="0" xr:uid="{A3BFF673-69F5-484B-BDC9-D0B1F41B9559}">
      <text>
        <r>
          <rPr>
            <b/>
            <sz val="9"/>
            <color indexed="8"/>
            <rFont val="Tahoma"/>
            <family val="2"/>
            <charset val="186"/>
          </rPr>
          <t>#20_4_F23#</t>
        </r>
      </text>
    </comment>
    <comment ref="G23" authorId="0" shapeId="0" xr:uid="{4BA5F766-B412-4675-8D54-4B34894873C5}">
      <text>
        <r>
          <rPr>
            <b/>
            <sz val="9"/>
            <color indexed="8"/>
            <rFont val="Tahoma"/>
            <family val="2"/>
            <charset val="186"/>
          </rPr>
          <t>#20_4_G23#</t>
        </r>
      </text>
    </comment>
    <comment ref="H23" authorId="0" shapeId="0" xr:uid="{7E7B43FD-66D0-478C-8BC1-FCD23E7F9453}">
      <text>
        <r>
          <rPr>
            <b/>
            <sz val="9"/>
            <color indexed="8"/>
            <rFont val="Tahoma"/>
            <family val="2"/>
            <charset val="186"/>
          </rPr>
          <t>#20_4_H23#</t>
        </r>
      </text>
    </comment>
    <comment ref="I23" authorId="0" shapeId="0" xr:uid="{E1AF348B-CFAE-476E-BE9A-05CE72CA71A2}">
      <text>
        <r>
          <rPr>
            <b/>
            <sz val="9"/>
            <color indexed="8"/>
            <rFont val="Tahoma"/>
            <family val="2"/>
            <charset val="186"/>
          </rPr>
          <t>#20_4_I23#</t>
        </r>
      </text>
    </comment>
    <comment ref="J23" authorId="0" shapeId="0" xr:uid="{AAB09619-F290-4156-86A7-A0EB67A61DE1}">
      <text>
        <r>
          <rPr>
            <b/>
            <sz val="9"/>
            <color indexed="8"/>
            <rFont val="Tahoma"/>
            <family val="2"/>
            <charset val="186"/>
          </rPr>
          <t>#20_4_J23#</t>
        </r>
      </text>
    </comment>
    <comment ref="K23" authorId="0" shapeId="0" xr:uid="{90AD0197-EAF3-4496-9766-16BF7A8F2810}">
      <text>
        <r>
          <rPr>
            <b/>
            <sz val="9"/>
            <color indexed="8"/>
            <rFont val="Tahoma"/>
            <family val="2"/>
            <charset val="186"/>
          </rPr>
          <t>#20_4_K23#</t>
        </r>
      </text>
    </comment>
    <comment ref="L23" authorId="0" shapeId="0" xr:uid="{4DFFB8FF-97C9-4CBE-B836-93358D8818B6}">
      <text>
        <r>
          <rPr>
            <b/>
            <sz val="9"/>
            <color indexed="8"/>
            <rFont val="Tahoma"/>
            <family val="2"/>
            <charset val="186"/>
          </rPr>
          <t>#20_4_L23#</t>
        </r>
      </text>
    </comment>
    <comment ref="M23" authorId="0" shapeId="0" xr:uid="{9FF3E1D0-B89B-435F-A159-6A1AAB09F9B8}">
      <text>
        <r>
          <rPr>
            <b/>
            <sz val="9"/>
            <color indexed="8"/>
            <rFont val="Tahoma"/>
            <family val="2"/>
            <charset val="186"/>
          </rPr>
          <t>#20_4_M23#</t>
        </r>
      </text>
    </comment>
    <comment ref="D24" authorId="0" shapeId="0" xr:uid="{BF57BAA1-5DBC-4657-BDF9-4176B53BF606}">
      <text>
        <r>
          <rPr>
            <b/>
            <sz val="9"/>
            <color indexed="8"/>
            <rFont val="Tahoma"/>
            <family val="2"/>
            <charset val="186"/>
          </rPr>
          <t>#20_4_D24#</t>
        </r>
      </text>
    </comment>
    <comment ref="E24" authorId="0" shapeId="0" xr:uid="{FB942249-3C27-44EC-B894-E8DD4F05B6BD}">
      <text>
        <r>
          <rPr>
            <b/>
            <sz val="9"/>
            <color indexed="8"/>
            <rFont val="Tahoma"/>
            <family val="2"/>
            <charset val="186"/>
          </rPr>
          <t>#20_4_E24#</t>
        </r>
      </text>
    </comment>
    <comment ref="F24" authorId="0" shapeId="0" xr:uid="{B6CAD76A-8828-4777-BB0E-2A87EB07EF58}">
      <text>
        <r>
          <rPr>
            <b/>
            <sz val="9"/>
            <color indexed="8"/>
            <rFont val="Tahoma"/>
            <family val="2"/>
            <charset val="186"/>
          </rPr>
          <t>#20_4_F24#</t>
        </r>
      </text>
    </comment>
    <comment ref="G24" authorId="0" shapeId="0" xr:uid="{26BEF73E-0A67-45E0-AA20-D5FE81544D87}">
      <text>
        <r>
          <rPr>
            <b/>
            <sz val="9"/>
            <color indexed="8"/>
            <rFont val="Tahoma"/>
            <family val="2"/>
            <charset val="186"/>
          </rPr>
          <t>#20_4_G24#</t>
        </r>
      </text>
    </comment>
    <comment ref="H24" authorId="0" shapeId="0" xr:uid="{7DADCCF4-1EF0-459B-936C-45A9542C9373}">
      <text>
        <r>
          <rPr>
            <b/>
            <sz val="9"/>
            <color indexed="8"/>
            <rFont val="Tahoma"/>
            <family val="2"/>
            <charset val="186"/>
          </rPr>
          <t>#20_4_H24#</t>
        </r>
      </text>
    </comment>
    <comment ref="I24" authorId="0" shapeId="0" xr:uid="{47046501-D513-4993-98A4-56E15059A520}">
      <text>
        <r>
          <rPr>
            <b/>
            <sz val="9"/>
            <color indexed="8"/>
            <rFont val="Tahoma"/>
            <family val="2"/>
            <charset val="186"/>
          </rPr>
          <t>#20_4_I24#</t>
        </r>
      </text>
    </comment>
    <comment ref="J24" authorId="0" shapeId="0" xr:uid="{C87913B0-A4A2-465B-9F4D-3A9A8845C85E}">
      <text>
        <r>
          <rPr>
            <b/>
            <sz val="9"/>
            <color indexed="8"/>
            <rFont val="Tahoma"/>
            <family val="2"/>
            <charset val="186"/>
          </rPr>
          <t>#20_4_J24#</t>
        </r>
      </text>
    </comment>
    <comment ref="K24" authorId="0" shapeId="0" xr:uid="{E1988A62-3596-43E9-AD5E-54C1C7FA856D}">
      <text>
        <r>
          <rPr>
            <b/>
            <sz val="9"/>
            <color indexed="8"/>
            <rFont val="Tahoma"/>
            <family val="2"/>
            <charset val="186"/>
          </rPr>
          <t>#20_4_K24#</t>
        </r>
      </text>
    </comment>
    <comment ref="L24" authorId="0" shapeId="0" xr:uid="{D9BEC2A8-A6CD-423E-8A1D-35ECE06DA52B}">
      <text>
        <r>
          <rPr>
            <b/>
            <sz val="9"/>
            <color indexed="8"/>
            <rFont val="Tahoma"/>
            <family val="2"/>
            <charset val="186"/>
          </rPr>
          <t>#20_4_L24#</t>
        </r>
      </text>
    </comment>
    <comment ref="M24" authorId="0" shapeId="0" xr:uid="{7E87C2CF-27C7-47A6-8DAF-9D5ADA98DF0E}">
      <text>
        <r>
          <rPr>
            <b/>
            <sz val="9"/>
            <color indexed="8"/>
            <rFont val="Tahoma"/>
            <family val="2"/>
            <charset val="186"/>
          </rPr>
          <t>#20_4_M24#</t>
        </r>
      </text>
    </comment>
  </commentList>
</comments>
</file>

<file path=xl/sharedStrings.xml><?xml version="1.0" encoding="utf-8"?>
<sst xmlns="http://schemas.openxmlformats.org/spreadsheetml/2006/main" count="517" uniqueCount="279">
  <si>
    <t/>
  </si>
  <si>
    <t xml:space="preserve">                                     20-ojo VSAFAS „Finansavimo sumos“</t>
  </si>
  <si>
    <t xml:space="preserve">                                      4 priedas</t>
  </si>
  <si>
    <t>(Informacijos apie finansavimo sumas pagal šaltinį, tikslinę paskirtį ir jų pokyčius per ataskaitinį laikotarpį pateikimo žemesniojo lygio</t>
  </si>
  <si>
    <t>finansinių ataskaitų aiškinamajame rašte forma)</t>
  </si>
  <si>
    <t>FINANSAVIMO SUMOS PAGAL ŠALTINĮ, TIKSLINĘ PASKIRTĮ IR JŲ POKYČIAI PER ATASKAITINĮ LAIKOTARPĮ</t>
  </si>
  <si>
    <t>Eil. Nr.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</si>
  <si>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</si>
  <si>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</si>
  <si>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</si>
  <si>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</si>
  <si>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</si>
  <si>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t>Finansavimo sumų pergrupavimas*</t>
  </si>
  <si>
    <t>Neatlygintinai gautas turtas</t>
  </si>
  <si>
    <t>Perduota kitiems viešojo sektoriaus subjektams</t>
  </si>
  <si>
    <t>Finansavimo sumų sumažėjimas dėl turto pardavimo</t>
  </si>
  <si>
    <t>Finansavimo sumų sumažėjimas dėl jų panaudojimo savo veiklai</t>
  </si>
  <si>
    <t>Finansavimo sumų sumažėjimas dėl jų perdavimo ne viešojo sektoriaus subjektams</t>
  </si>
  <si>
    <t>Finansavimo sumos (grąžintos)</t>
  </si>
  <si>
    <t xml:space="preserve"> Finansavimo sumų (gautinų) pasikeitimas</t>
  </si>
  <si>
    <t>11</t>
  </si>
  <si>
    <t>1.</t>
  </si>
  <si>
    <t>Iš valstybės biudžeto (išskyrus valstybės biudžeto asignavimų dalį, gautą  iš Europos Sąjungos, užsienio valstybių ir tarptautinių organizacijų):</t>
  </si>
  <si>
    <t>1.1.</t>
  </si>
  <si>
    <t>nepiniginiam turtui įsigyti</t>
  </si>
  <si>
    <t>0</t>
  </si>
  <si>
    <t>1.2.</t>
  </si>
  <si>
    <t>kitoms išlaidoms kompensuoti</t>
  </si>
  <si>
    <t>2.</t>
  </si>
  <si>
    <t>Iš savivaldybės biudžeto (išskyrus  savivaldybės biudžeto asignavimų  dalį, gautą  iš Europos Sąjungos, užsienio valstybių ir tarptautinių organizacijų):</t>
  </si>
  <si>
    <t>2.1.</t>
  </si>
  <si>
    <t>2.2.</t>
  </si>
  <si>
    <t>3.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</si>
  <si>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</si>
  <si>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3.1.</t>
  </si>
  <si>
    <t>3.2.</t>
  </si>
  <si>
    <t>4.</t>
  </si>
  <si>
    <t>Iš kitų šaltinių:</t>
  </si>
  <si>
    <t>4.1.</t>
  </si>
  <si>
    <t>4.2.</t>
  </si>
  <si>
    <t>5.</t>
  </si>
  <si>
    <t>Iš viso finansavimo sumų</t>
  </si>
  <si>
    <t>* Šioje skiltyje rodomas finansavimo sumų pergrupavimas; praėjusio ataskaitinio laikotarpio klaidų taisymas; valiutos kurso įtaka pinigų likučiams, susijusiems su finansavimo sumomis; finansavimo sumų dalis, pagal 26-ojo VSAFAS „Fondų apskaita ir finansinių ataskaitų rinkinys“ 24 punktą pripažinta valstybės iždo finansavimo pajamomis.</t>
  </si>
  <si>
    <t>2-ojo VSAFAS „Finansinės būklės ataskaita“</t>
  </si>
  <si>
    <t>2 priedas</t>
  </si>
  <si>
    <t>(Žemesniojo lygio viešojo sektoriaus subjektų, išskyrus mokesčių fondus ir išteklių fondus, finansinės būklės ataskaitos forma)</t>
  </si>
  <si>
    <t>Gargždų lopšelis - darželis "Saulutė"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</si>
  <si>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</si>
  <si>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t>Įm.k.191789357 Vingio 4, Gargždai</t>
  </si>
  <si>
    <t>(viešojo sektoriaus subjekto, parengusio finansinės būklės ataskaitą (konsoliduotąją finansinės būklės ataskaitą), kodas, adresas)</t>
  </si>
  <si>
    <t>FINANSINĖS BŪKLĖS ATASKAITA</t>
  </si>
  <si>
    <t>PAGAL  2025-03-31 D. DUOMENIS</t>
  </si>
  <si>
    <t>(data)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</si>
  <si>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</si>
  <si>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</si>
  <si>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</si>
  <si>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</si>
  <si>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</si>
  <si>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</si>
  <si>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</si>
  <si>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</si>
  <si>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I.1</t>
  </si>
  <si>
    <t>Plėtros darbai</t>
  </si>
  <si>
    <t>I.2</t>
  </si>
  <si>
    <t>Programinė įranga ir jos licencijos</t>
  </si>
  <si>
    <t>I.3</t>
  </si>
  <si>
    <t>Kitas nematerialusis turtas</t>
  </si>
  <si>
    <t>I.4</t>
  </si>
  <si>
    <t>Nebaigti projektai ir išankstiniai mokėjimai</t>
  </si>
  <si>
    <t>I.5</t>
  </si>
  <si>
    <t>Prestižas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</si>
  <si>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</si>
  <si>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</si>
  <si>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</si>
  <si>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</si>
  <si>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</si>
  <si>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</si>
  <si>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</si>
  <si>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statiniai</t>
  </si>
  <si>
    <t>II.4</t>
  </si>
  <si>
    <t>Kiti statiniai</t>
  </si>
  <si>
    <t>II.5</t>
  </si>
  <si>
    <t>Mašinos ir įrenginiai</t>
  </si>
  <si>
    <t>II.6</t>
  </si>
  <si>
    <t>Transporto priemonės</t>
  </si>
  <si>
    <t>II.7</t>
  </si>
  <si>
    <t>Baldai, biuro įranga ir kitas ilgalaikis materialusis turtas</t>
  </si>
  <si>
    <t>II.8</t>
  </si>
  <si>
    <t>Kultūros ir kitos vertybės</t>
  </si>
  <si>
    <t>II.9</t>
  </si>
  <si>
    <t>Nebaigta statyba ir išankstiniai mokėjimai</t>
  </si>
  <si>
    <t>III.</t>
  </si>
  <si>
    <t>Ilgalaikis finansinis turtas</t>
  </si>
  <si>
    <t>IV.</t>
  </si>
  <si>
    <t>Mineraliniai ištekliai</t>
  </si>
  <si>
    <t>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</si>
  <si>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</si>
  <si>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</si>
  <si>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</si>
  <si>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</si>
  <si>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</si>
  <si>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</si>
  <si>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</si>
  <si>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</si>
  <si>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</si>
  <si>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</si>
  <si>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</si>
  <si>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</si>
  <si>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</si>
  <si>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</si>
  <si>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</si>
  <si>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</si>
  <si>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</si>
  <si>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</si>
  <si>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</si>
  <si>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</si>
  <si>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</si>
  <si>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</si>
  <si>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</si>
  <si>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</si>
  <si>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</si>
  <si>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</si>
  <si>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</si>
  <si>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</si>
  <si>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</si>
  <si>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</si>
  <si>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</si>
  <si>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</si>
  <si>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</si>
  <si>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</si>
  <si>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</si>
  <si>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</si>
  <si>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</si>
  <si>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</si>
  <si>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</si>
  <si>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</si>
  <si>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</si>
  <si>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</si>
  <si>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</si>
  <si>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</si>
  <si>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</si>
  <si>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</si>
  <si>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</si>
  <si>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</si>
  <si>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</si>
  <si>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</si>
  <si>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</si>
  <si>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</si>
  <si>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</si>
  <si>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</si>
  <si>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</si>
  <si>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</si>
  <si>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II.10</t>
  </si>
  <si>
    <t>Su darbo santykiais susiję įsipareigojimai</t>
  </si>
  <si>
    <t>II.11</t>
  </si>
  <si>
    <t>Sukauptos mokėtinos sumos</t>
  </si>
  <si>
    <t>II.12</t>
  </si>
  <si>
    <t>Kiti trumpalaikiai įsipareigojimai</t>
  </si>
  <si>
    <t>F.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</si>
  <si>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</si>
  <si>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</si>
  <si>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</si>
  <si>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</si>
  <si>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</si>
  <si>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</si>
  <si>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</si>
  <si>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</si>
  <si>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</si>
  <si>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</si>
  <si>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</si>
  <si>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G.</t>
  </si>
  <si>
    <t>MAŽUMOS DALIS</t>
  </si>
  <si>
    <t>IŠ VISO FINANSAVIMO SUMŲ, ĮSIPAREIGOJIMŲ, GRYNOJO TURTO IR MAŽUMOS DALIES:</t>
  </si>
  <si>
    <t xml:space="preserve">____________________________________________________________                                 </t>
  </si>
  <si>
    <t>Lina Petrauskienė</t>
  </si>
  <si>
    <t>(viešojo sektoriaus subjekto vadovo arba jo įgalioto administracijos vadovo pareigų pavadinimas)</t>
  </si>
  <si>
    <t>(parašas)</t>
  </si>
  <si>
    <t>(vardas ir pavardė)</t>
  </si>
  <si>
    <t xml:space="preserve">________________________________________________________                                     </t>
  </si>
  <si>
    <t>Viktorija Kaprizkina</t>
  </si>
  <si>
    <t xml:space="preserve">(ataskaitą parengusio asmens pareigų pavadinimas)                   </t>
  </si>
  <si>
    <t xml:space="preserve">Pateikimo valiuta ir tikslumas: eurais </t>
  </si>
  <si>
    <t>3-iojo VSAFAS „Veiklos rezultatų ataskaita“</t>
  </si>
  <si>
    <t>(Žemesniojo lygio viešojo sektoriaus subjektų, išskyrus mokesčių fondus ir išteklių fondus</t>
  </si>
  <si>
    <t>(įskaitant socialinės apsaugos fondus), veiklos rezultatų ataskaitos forma)</t>
  </si>
  <si>
    <t>(viešojo sektoriaus subjekto arba viešojo sektoriaus subjektų grupės pavadinimas)</t>
  </si>
  <si>
    <t>(viešojo sektoriaus subjekto, parengusio veiklos rezultatų ataskaitą</t>
  </si>
  <si>
    <t>arba konsoliduotąją veiklos rezultatų ataskaitą,  kodas, adresas)</t>
  </si>
  <si>
    <t>VEIKLOS REZULTATŲ ATASKAITA</t>
  </si>
  <si>
    <t>Pateikimo valiuta ir tikslumas: eurais</t>
  </si>
  <si>
    <t>Pastabos Nr.</t>
  </si>
  <si>
    <t>Ataskaitinis laikotarpis</t>
  </si>
  <si>
    <t>Praėjęs ataskaitinis laikotarpis</t>
  </si>
  <si>
    <t>PAGRINDINĖS VEIKLOS PAJAMOS</t>
  </si>
  <si>
    <t>FINANSAVIMO PAJAMOS</t>
  </si>
  <si>
    <t>I.1.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</si>
  <si>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</si>
  <si>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</si>
  <si>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</si>
  <si>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</si>
  <si>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</si>
  <si>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</si>
  <si>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MOKESČIŲ IR SOCIALINIŲ ĮMOKŲ PAJAMOS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</si>
  <si>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</si>
  <si>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</si>
  <si>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</si>
  <si>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</si>
  <si>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</si>
  <si>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PAGRINDINĖS VEIKLOS SĄNAUDOS</t>
  </si>
  <si>
    <t xml:space="preserve">Darbo užmokesčio ir socialinio draudimo </t>
  </si>
  <si>
    <t>DARBO UŽMOKESČIO IR SOCIALINIO DRAUDIMO</t>
  </si>
  <si>
    <t>Nusidėvėjimo ir amortizacijos</t>
  </si>
  <si>
    <t>NUSIDĖVĖJIMO IR AMORTIZACIJOS</t>
  </si>
  <si>
    <t>KOMUNALINIŲ PASLAUGŲ IR ryšių</t>
  </si>
  <si>
    <t>KOMUNALINIŲ PASLAUGŲ IR RYŠIŲ</t>
  </si>
  <si>
    <t xml:space="preserve">Komandiruočių </t>
  </si>
  <si>
    <t>KOMANDIRUOČIŲ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</si>
  <si>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</si>
  <si>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</si>
  <si>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</si>
  <si>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</si>
  <si>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</si>
  <si>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</si>
  <si>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</si>
  <si>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</si>
  <si>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</si>
  <si>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</si>
  <si>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</si>
  <si>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</si>
  <si>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</si>
  <si>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</si>
  <si>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SOCIALINIŲ IŠMOKŲ</t>
  </si>
  <si>
    <t>XI.</t>
  </si>
  <si>
    <t>nuomos</t>
  </si>
  <si>
    <t>NUOMOS</t>
  </si>
  <si>
    <t>XII.</t>
  </si>
  <si>
    <t>finansavimo</t>
  </si>
  <si>
    <t>FINANSAVIMO</t>
  </si>
  <si>
    <t>XIII.</t>
  </si>
  <si>
    <t>kitų paslaugų</t>
  </si>
  <si>
    <t>KITŲ PASLAUGŲ</t>
  </si>
  <si>
    <t>XIV.</t>
  </si>
  <si>
    <t xml:space="preserve">Kitos </t>
  </si>
  <si>
    <t>KITOS</t>
  </si>
  <si>
    <t>PAGRINDINĖS VEIKLOS PERVIRŠIS AR DEFICITAS</t>
  </si>
  <si>
    <t>KITOS VEIKLOS REZULTATAS</t>
  </si>
  <si>
    <t xml:space="preserve">I. </t>
  </si>
  <si>
    <t>Kitos veiklos pajamos</t>
  </si>
  <si>
    <t>KITOS VEIKLOS PAJAMOS</t>
  </si>
  <si>
    <t>PERVESTINOS Į BIUDŽETĄ KITOS VEIKLOS PAJAMOS</t>
  </si>
  <si>
    <t xml:space="preserve">III. </t>
  </si>
  <si>
    <t>Kitos veiklos sąnaudos</t>
  </si>
  <si>
    <t>KITOS VEIKLOS SĄNAUDOS</t>
  </si>
  <si>
    <t>FINANSINĖS IR INVESTICINĖS VEIKLOS REZULTATAS</t>
  </si>
  <si>
    <t>APSKAITOS POLITIKOS KEITIMO IR ESMINIŲ APSKAITOS KLAIDŲ TAISYMO ĮTAKA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</si>
  <si>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</si>
  <si>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</si>
  <si>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</si>
  <si>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</si>
  <si>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</si>
  <si>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</si>
  <si>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</si>
  <si>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</si>
  <si>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 xml:space="preserve">(viešojo sektoriaus subjekto vadovas arba jo įgaliotas administracijos vadovas)                           </t>
  </si>
  <si>
    <t xml:space="preserve">vyriausiasis buhalteris (buhalteris)                                                                                      </t>
  </si>
  <si>
    <t xml:space="preserve">  (parašas)</t>
  </si>
  <si>
    <t>P03</t>
  </si>
  <si>
    <t>P04</t>
  </si>
  <si>
    <t>P08</t>
  </si>
  <si>
    <t>P09</t>
  </si>
  <si>
    <t>P10</t>
  </si>
  <si>
    <t>P11</t>
  </si>
  <si>
    <t>P12</t>
  </si>
  <si>
    <t>P15</t>
  </si>
  <si>
    <t>P17</t>
  </si>
  <si>
    <t>P18</t>
  </si>
  <si>
    <t>P21</t>
  </si>
  <si>
    <t>P22</t>
  </si>
  <si>
    <t>2025-04-24  Nr.____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</si>
</sst>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9"/>
      <name val="Arial"/>
      <family val="2"/>
      <charset val="186"/>
    </font>
    <font>
      <b/>
      <strike/>
      <sz val="11"/>
      <name val="Times New Roman"/>
      <family val="1"/>
      <charset val="186"/>
    </font>
    <font>
      <b/>
      <sz val="9"/>
      <color indexed="8"/>
      <name val="Tahoma"/>
      <family val="2"/>
      <charset val="186"/>
    </font>
    <font>
      <sz val="9"/>
      <name val="Arial"/>
      <family val="2"/>
    </font>
    <font>
      <sz val="9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name val="Arial"/>
      <family val="2"/>
    </font>
    <font>
      <u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color indexed="8"/>
      <name val="Tahoma"/>
      <family val="2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b/>
      <sz val="11"/>
      <name val="TimesNewRoman,Bold"/>
    </font>
    <font>
      <sz val="11"/>
      <name val="Arial"/>
      <family val="2"/>
    </font>
    <font>
      <u/>
      <sz val="11"/>
      <name val="TimesNewRoman,Bold"/>
      <charset val="186"/>
    </font>
    <font>
      <i/>
      <sz val="11"/>
      <name val="TimesNewRoman,Bold"/>
    </font>
    <font>
      <b/>
      <sz val="12"/>
      <name val="Arial"/>
      <family val="2"/>
    </font>
    <font>
      <sz val="12"/>
      <name val="Arial"/>
      <family val="2"/>
    </font>
    <font>
      <b/>
      <sz val="12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0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top" wrapText="1"/>
    </xf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49" fontId="20" fillId="0" borderId="13" xfId="0" applyNumberFormat="1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left" vertical="center" wrapText="1"/>
    </xf>
    <xf numFmtId="4" fontId="21" fillId="33" borderId="10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4" fontId="22" fillId="0" borderId="10" xfId="0" applyNumberFormat="1" applyFont="1" applyFill="1" applyBorder="1" applyAlignment="1">
      <alignment horizontal="center" vertical="center" wrapText="1"/>
    </xf>
    <xf numFmtId="4" fontId="23" fillId="0" borderId="0" xfId="0" applyNumberFormat="1" applyFont="1" applyAlignment="1">
      <alignment vertical="center"/>
    </xf>
    <xf numFmtId="4" fontId="19" fillId="0" borderId="0" xfId="0" applyNumberFormat="1" applyFont="1" applyFill="1" applyAlignment="1">
      <alignment vertical="center"/>
    </xf>
    <xf numFmtId="0" fontId="0" fillId="0" borderId="0" xfId="0" applyNumberFormat="1" applyFont="1" applyFill="1" applyBorder="1" applyAlignment="1" applyProtection="1"/>
    <xf numFmtId="0" fontId="24" fillId="0" borderId="0" xfId="0" applyFont="1"/>
    <xf numFmtId="0" fontId="20" fillId="34" borderId="0" xfId="0" applyFont="1" applyFill="1" applyAlignment="1">
      <alignment vertical="center" wrapText="1"/>
    </xf>
    <xf numFmtId="0" fontId="20" fillId="34" borderId="0" xfId="0" applyFont="1" applyFill="1" applyBorder="1" applyAlignment="1">
      <alignment vertical="center" wrapText="1"/>
    </xf>
    <xf numFmtId="0" fontId="20" fillId="34" borderId="0" xfId="0" applyFont="1" applyFill="1" applyAlignment="1">
      <alignment vertical="center"/>
    </xf>
    <xf numFmtId="0" fontId="27" fillId="0" borderId="0" xfId="0" applyFont="1"/>
    <xf numFmtId="0" fontId="29" fillId="34" borderId="0" xfId="0" applyFont="1" applyFill="1" applyAlignment="1">
      <alignment horizontal="center" vertical="center" wrapText="1"/>
    </xf>
    <xf numFmtId="0" fontId="30" fillId="34" borderId="0" xfId="0" applyFont="1" applyFill="1" applyAlignment="1">
      <alignment horizontal="center" vertical="center" wrapText="1"/>
    </xf>
    <xf numFmtId="0" fontId="30" fillId="34" borderId="0" xfId="0" applyFont="1" applyFill="1" applyAlignment="1">
      <alignment vertical="center" wrapText="1"/>
    </xf>
    <xf numFmtId="0" fontId="20" fillId="34" borderId="0" xfId="0" applyFont="1" applyFill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49" fontId="29" fillId="34" borderId="20" xfId="0" applyNumberFormat="1" applyFont="1" applyFill="1" applyBorder="1" applyAlignment="1">
      <alignment horizontal="center" vertical="center" wrapText="1"/>
    </xf>
    <xf numFmtId="0" fontId="29" fillId="34" borderId="19" xfId="0" applyFont="1" applyFill="1" applyBorder="1" applyAlignment="1">
      <alignment horizontal="center" vertical="center" wrapText="1"/>
    </xf>
    <xf numFmtId="0" fontId="29" fillId="34" borderId="19" xfId="0" applyFont="1" applyFill="1" applyBorder="1" applyAlignment="1">
      <alignment horizontal="left" vertical="center"/>
    </xf>
    <xf numFmtId="0" fontId="29" fillId="34" borderId="20" xfId="0" applyFont="1" applyFill="1" applyBorder="1" applyAlignment="1">
      <alignment horizontal="left" vertical="center"/>
    </xf>
    <xf numFmtId="0" fontId="29" fillId="34" borderId="20" xfId="0" applyFont="1" applyFill="1" applyBorder="1" applyAlignment="1">
      <alignment horizontal="left" vertical="center" wrapText="1"/>
    </xf>
    <xf numFmtId="0" fontId="20" fillId="34" borderId="20" xfId="0" applyFont="1" applyFill="1" applyBorder="1" applyAlignment="1">
      <alignment horizontal="center" vertical="center" wrapText="1"/>
    </xf>
    <xf numFmtId="2" fontId="29" fillId="34" borderId="19" xfId="0" applyNumberFormat="1" applyFont="1" applyFill="1" applyBorder="1" applyAlignment="1">
      <alignment horizontal="right" vertical="center"/>
    </xf>
    <xf numFmtId="0" fontId="20" fillId="34" borderId="19" xfId="0" applyFont="1" applyFill="1" applyBorder="1" applyAlignment="1">
      <alignment horizontal="center" vertical="center" wrapText="1"/>
    </xf>
    <xf numFmtId="0" fontId="20" fillId="34" borderId="23" xfId="0" applyFont="1" applyFill="1" applyBorder="1" applyAlignment="1">
      <alignment horizontal="left" vertical="center"/>
    </xf>
    <xf numFmtId="0" fontId="33" fillId="34" borderId="24" xfId="0" applyFont="1" applyFill="1" applyBorder="1" applyAlignment="1">
      <alignment horizontal="left" vertical="center"/>
    </xf>
    <xf numFmtId="0" fontId="33" fillId="34" borderId="24" xfId="0" applyFont="1" applyFill="1" applyBorder="1" applyAlignment="1">
      <alignment horizontal="left" vertical="center" wrapText="1"/>
    </xf>
    <xf numFmtId="2" fontId="20" fillId="34" borderId="23" xfId="0" applyNumberFormat="1" applyFont="1" applyFill="1" applyBorder="1" applyAlignment="1">
      <alignment horizontal="right" vertical="center"/>
    </xf>
    <xf numFmtId="0" fontId="20" fillId="34" borderId="20" xfId="0" applyFont="1" applyFill="1" applyBorder="1" applyAlignment="1">
      <alignment horizontal="left" vertical="center"/>
    </xf>
    <xf numFmtId="0" fontId="20" fillId="34" borderId="22" xfId="0" applyFont="1" applyFill="1" applyBorder="1" applyAlignment="1">
      <alignment horizontal="left" vertical="center"/>
    </xf>
    <xf numFmtId="0" fontId="20" fillId="34" borderId="22" xfId="0" applyFont="1" applyFill="1" applyBorder="1" applyAlignment="1">
      <alignment horizontal="left" vertical="center" wrapText="1"/>
    </xf>
    <xf numFmtId="16" fontId="20" fillId="34" borderId="21" xfId="0" applyNumberFormat="1" applyFont="1" applyFill="1" applyBorder="1" applyAlignment="1">
      <alignment horizontal="center" vertical="center" wrapText="1"/>
    </xf>
    <xf numFmtId="0" fontId="20" fillId="34" borderId="21" xfId="0" applyFont="1" applyFill="1" applyBorder="1" applyAlignment="1">
      <alignment horizontal="left" vertical="center" wrapText="1"/>
    </xf>
    <xf numFmtId="16" fontId="20" fillId="34" borderId="19" xfId="0" applyNumberFormat="1" applyFont="1" applyFill="1" applyBorder="1" applyAlignment="1">
      <alignment horizontal="center" vertical="center" wrapText="1"/>
    </xf>
    <xf numFmtId="49" fontId="20" fillId="34" borderId="20" xfId="0" applyNumberFormat="1" applyFont="1" applyFill="1" applyBorder="1" applyAlignment="1">
      <alignment horizontal="center" vertical="center" wrapText="1"/>
    </xf>
    <xf numFmtId="0" fontId="20" fillId="34" borderId="21" xfId="0" applyFont="1" applyFill="1" applyBorder="1" applyAlignment="1">
      <alignment horizontal="left" vertical="center"/>
    </xf>
    <xf numFmtId="0" fontId="20" fillId="34" borderId="25" xfId="0" applyFont="1" applyFill="1" applyBorder="1" applyAlignment="1">
      <alignment horizontal="center" vertical="center" wrapText="1"/>
    </xf>
    <xf numFmtId="0" fontId="20" fillId="34" borderId="26" xfId="0" applyFont="1" applyFill="1" applyBorder="1" applyAlignment="1">
      <alignment horizontal="left" vertical="center"/>
    </xf>
    <xf numFmtId="0" fontId="20" fillId="34" borderId="27" xfId="0" applyFont="1" applyFill="1" applyBorder="1" applyAlignment="1">
      <alignment horizontal="left" vertical="center"/>
    </xf>
    <xf numFmtId="0" fontId="20" fillId="34" borderId="27" xfId="0" applyFont="1" applyFill="1" applyBorder="1" applyAlignment="1">
      <alignment horizontal="left" vertical="center" wrapText="1"/>
    </xf>
    <xf numFmtId="0" fontId="20" fillId="0" borderId="20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 wrapText="1"/>
    </xf>
    <xf numFmtId="0" fontId="20" fillId="34" borderId="19" xfId="0" applyFont="1" applyFill="1" applyBorder="1" applyAlignment="1">
      <alignment horizontal="left" vertical="center"/>
    </xf>
    <xf numFmtId="0" fontId="20" fillId="34" borderId="19" xfId="0" applyFont="1" applyFill="1" applyBorder="1" applyAlignment="1">
      <alignment horizontal="left" vertical="center" wrapText="1"/>
    </xf>
    <xf numFmtId="0" fontId="20" fillId="34" borderId="20" xfId="0" applyFont="1" applyFill="1" applyBorder="1" applyAlignment="1">
      <alignment horizontal="left" vertical="center" wrapText="1"/>
    </xf>
    <xf numFmtId="0" fontId="29" fillId="0" borderId="19" xfId="0" applyFont="1" applyBorder="1" applyAlignment="1">
      <alignment horizontal="left" vertical="center"/>
    </xf>
    <xf numFmtId="0" fontId="29" fillId="0" borderId="20" xfId="0" applyFont="1" applyBorder="1" applyAlignment="1">
      <alignment horizontal="left" vertical="center"/>
    </xf>
    <xf numFmtId="0" fontId="29" fillId="0" borderId="20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left" vertical="center"/>
    </xf>
    <xf numFmtId="0" fontId="20" fillId="0" borderId="24" xfId="0" applyFont="1" applyBorder="1" applyAlignment="1">
      <alignment horizontal="left" vertical="center"/>
    </xf>
    <xf numFmtId="0" fontId="20" fillId="0" borderId="24" xfId="0" applyFont="1" applyBorder="1" applyAlignment="1">
      <alignment horizontal="left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left" vertical="center"/>
    </xf>
    <xf numFmtId="0" fontId="20" fillId="0" borderId="28" xfId="0" applyFont="1" applyBorder="1" applyAlignment="1">
      <alignment horizontal="left" vertical="center"/>
    </xf>
    <xf numFmtId="0" fontId="20" fillId="0" borderId="28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 wrapText="1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left" vertical="center"/>
    </xf>
    <xf numFmtId="16" fontId="20" fillId="0" borderId="19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19" xfId="0" applyFont="1" applyBorder="1" applyAlignment="1">
      <alignment horizontal="left" vertical="center" wrapText="1"/>
    </xf>
    <xf numFmtId="0" fontId="29" fillId="34" borderId="19" xfId="0" applyFont="1" applyFill="1" applyBorder="1" applyAlignment="1">
      <alignment horizontal="left" vertical="center" wrapText="1"/>
    </xf>
    <xf numFmtId="0" fontId="20" fillId="34" borderId="24" xfId="0" applyFont="1" applyFill="1" applyBorder="1" applyAlignment="1">
      <alignment horizontal="left" vertical="center"/>
    </xf>
    <xf numFmtId="0" fontId="20" fillId="34" borderId="24" xfId="0" applyFont="1" applyFill="1" applyBorder="1" applyAlignment="1">
      <alignment horizontal="left" vertical="center" wrapText="1"/>
    </xf>
    <xf numFmtId="0" fontId="33" fillId="34" borderId="20" xfId="0" applyFont="1" applyFill="1" applyBorder="1" applyAlignment="1">
      <alignment horizontal="left" vertical="center"/>
    </xf>
    <xf numFmtId="0" fontId="33" fillId="34" borderId="21" xfId="0" applyFont="1" applyFill="1" applyBorder="1" applyAlignment="1">
      <alignment horizontal="left" vertical="center" wrapText="1"/>
    </xf>
    <xf numFmtId="0" fontId="20" fillId="0" borderId="26" xfId="0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0" fillId="34" borderId="24" xfId="0" applyFont="1" applyFill="1" applyBorder="1" applyAlignment="1">
      <alignment horizontal="center" vertical="center" wrapText="1"/>
    </xf>
    <xf numFmtId="0" fontId="20" fillId="0" borderId="29" xfId="0" applyFont="1" applyBorder="1" applyAlignment="1">
      <alignment horizontal="left" vertical="center"/>
    </xf>
    <xf numFmtId="0" fontId="20" fillId="34" borderId="22" xfId="0" applyFont="1" applyFill="1" applyBorder="1" applyAlignment="1">
      <alignment horizontal="center" vertical="center" wrapText="1"/>
    </xf>
    <xf numFmtId="0" fontId="20" fillId="34" borderId="28" xfId="0" applyFont="1" applyFill="1" applyBorder="1" applyAlignment="1">
      <alignment horizontal="center" vertical="center" wrapText="1"/>
    </xf>
    <xf numFmtId="0" fontId="20" fillId="0" borderId="30" xfId="0" applyFont="1" applyBorder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0" fillId="0" borderId="31" xfId="0" applyFont="1" applyBorder="1" applyAlignment="1">
      <alignment horizontal="left" vertical="center"/>
    </xf>
    <xf numFmtId="0" fontId="20" fillId="0" borderId="17" xfId="0" applyFont="1" applyBorder="1" applyAlignment="1">
      <alignment horizontal="left" vertical="center" wrapText="1"/>
    </xf>
    <xf numFmtId="0" fontId="33" fillId="0" borderId="20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 wrapText="1"/>
    </xf>
    <xf numFmtId="0" fontId="29" fillId="34" borderId="25" xfId="0" applyFont="1" applyFill="1" applyBorder="1" applyAlignment="1">
      <alignment horizontal="left" vertical="center"/>
    </xf>
    <xf numFmtId="0" fontId="29" fillId="34" borderId="28" xfId="0" applyFont="1" applyFill="1" applyBorder="1" applyAlignment="1">
      <alignment horizontal="left" vertical="center"/>
    </xf>
    <xf numFmtId="0" fontId="29" fillId="34" borderId="28" xfId="0" applyFont="1" applyFill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9" fillId="34" borderId="21" xfId="0" applyFont="1" applyFill="1" applyBorder="1" applyAlignment="1">
      <alignment horizontal="left" vertical="center" wrapText="1"/>
    </xf>
    <xf numFmtId="2" fontId="20" fillId="34" borderId="19" xfId="0" applyNumberFormat="1" applyFont="1" applyFill="1" applyBorder="1" applyAlignment="1">
      <alignment horizontal="right" vertical="center"/>
    </xf>
    <xf numFmtId="0" fontId="29" fillId="34" borderId="0" xfId="0" applyFont="1" applyFill="1" applyAlignment="1">
      <alignment horizontal="left" vertical="center" wrapText="1"/>
    </xf>
    <xf numFmtId="0" fontId="20" fillId="34" borderId="0" xfId="0" applyFont="1" applyFill="1" applyAlignment="1">
      <alignment horizontal="left" vertical="center" wrapText="1"/>
    </xf>
    <xf numFmtId="0" fontId="0" fillId="34" borderId="17" xfId="0" applyFill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0" xfId="0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0" fontId="21" fillId="0" borderId="19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1" fillId="0" borderId="19" xfId="0" applyFont="1" applyBorder="1" applyAlignment="1">
      <alignment vertical="center" wrapText="1"/>
    </xf>
    <xf numFmtId="0" fontId="21" fillId="0" borderId="19" xfId="0" applyFont="1" applyBorder="1" applyAlignment="1">
      <alignment vertical="center"/>
    </xf>
    <xf numFmtId="0" fontId="21" fillId="0" borderId="19" xfId="0" applyFont="1" applyBorder="1" applyAlignment="1">
      <alignment horizontal="center" vertical="center"/>
    </xf>
    <xf numFmtId="2" fontId="21" fillId="0" borderId="19" xfId="0" applyNumberFormat="1" applyFont="1" applyBorder="1" applyAlignment="1">
      <alignment horizontal="right" vertical="center"/>
    </xf>
    <xf numFmtId="0" fontId="22" fillId="0" borderId="19" xfId="0" applyFont="1" applyBorder="1" applyAlignment="1">
      <alignment vertical="center" wrapText="1"/>
    </xf>
    <xf numFmtId="0" fontId="22" fillId="0" borderId="19" xfId="0" applyFont="1" applyBorder="1" applyAlignment="1">
      <alignment horizontal="left" vertical="center"/>
    </xf>
    <xf numFmtId="0" fontId="22" fillId="0" borderId="19" xfId="0" applyFont="1" applyBorder="1" applyAlignment="1">
      <alignment horizontal="center" vertical="center"/>
    </xf>
    <xf numFmtId="2" fontId="22" fillId="0" borderId="19" xfId="0" applyNumberFormat="1" applyFont="1" applyBorder="1" applyAlignment="1">
      <alignment horizontal="right" vertical="center"/>
    </xf>
    <xf numFmtId="2" fontId="22" fillId="34" borderId="23" xfId="0" applyNumberFormat="1" applyFont="1" applyFill="1" applyBorder="1" applyAlignment="1">
      <alignment horizontal="right" vertical="center"/>
    </xf>
    <xf numFmtId="0" fontId="22" fillId="0" borderId="19" xfId="0" applyFont="1" applyBorder="1" applyAlignment="1">
      <alignment vertical="center"/>
    </xf>
    <xf numFmtId="2" fontId="22" fillId="0" borderId="19" xfId="0" applyNumberFormat="1" applyFont="1" applyBorder="1" applyAlignment="1">
      <alignment horizontal="right" vertical="center" wrapText="1"/>
    </xf>
    <xf numFmtId="0" fontId="21" fillId="0" borderId="19" xfId="0" applyFont="1" applyBorder="1" applyAlignment="1">
      <alignment horizontal="left" vertical="center"/>
    </xf>
    <xf numFmtId="0" fontId="42" fillId="0" borderId="19" xfId="0" applyFont="1" applyBorder="1" applyAlignment="1">
      <alignment horizontal="center" vertical="center"/>
    </xf>
    <xf numFmtId="0" fontId="43" fillId="0" borderId="19" xfId="0" applyFont="1" applyBorder="1" applyAlignment="1">
      <alignment horizontal="center" vertical="center"/>
    </xf>
    <xf numFmtId="0" fontId="22" fillId="0" borderId="17" xfId="0" applyFont="1" applyBorder="1" applyAlignment="1">
      <alignment vertical="center" wrapText="1"/>
    </xf>
    <xf numFmtId="0" fontId="20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20" fillId="34" borderId="18" xfId="0" applyFont="1" applyFill="1" applyBorder="1" applyAlignment="1">
      <alignment horizontal="center" vertical="center" wrapText="1"/>
    </xf>
    <xf numFmtId="0" fontId="20" fillId="34" borderId="0" xfId="0" applyFont="1" applyFill="1" applyAlignment="1">
      <alignment horizontal="left" vertical="top" wrapText="1"/>
    </xf>
    <xf numFmtId="0" fontId="28" fillId="34" borderId="0" xfId="0" applyFont="1" applyFill="1" applyAlignment="1">
      <alignment wrapText="1"/>
    </xf>
    <xf numFmtId="0" fontId="28" fillId="34" borderId="0" xfId="0" applyFont="1" applyFill="1" applyAlignment="1">
      <alignment vertical="center" wrapText="1"/>
    </xf>
    <xf numFmtId="0" fontId="29" fillId="34" borderId="0" xfId="0" applyFont="1" applyFill="1" applyAlignment="1">
      <alignment horizontal="center" vertical="center" wrapText="1"/>
    </xf>
    <xf numFmtId="0" fontId="20" fillId="34" borderId="17" xfId="0" applyFont="1" applyFill="1" applyBorder="1" applyAlignment="1">
      <alignment horizontal="center" vertical="center" wrapText="1"/>
    </xf>
    <xf numFmtId="0" fontId="20" fillId="34" borderId="20" xfId="0" applyFont="1" applyFill="1" applyBorder="1" applyAlignment="1">
      <alignment horizontal="left" vertical="center" wrapText="1"/>
    </xf>
    <xf numFmtId="0" fontId="20" fillId="34" borderId="21" xfId="0" applyFont="1" applyFill="1" applyBorder="1" applyAlignment="1">
      <alignment horizontal="left" vertical="center" wrapText="1"/>
    </xf>
    <xf numFmtId="0" fontId="20" fillId="34" borderId="22" xfId="0" applyFont="1" applyFill="1" applyBorder="1" applyAlignment="1">
      <alignment horizontal="left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34" borderId="0" xfId="0" applyFont="1" applyFill="1" applyAlignment="1">
      <alignment vertical="center" wrapText="1"/>
    </xf>
    <xf numFmtId="0" fontId="31" fillId="34" borderId="0" xfId="0" applyFont="1" applyFill="1" applyAlignment="1">
      <alignment horizontal="center" vertical="center" wrapText="1"/>
    </xf>
    <xf numFmtId="0" fontId="20" fillId="34" borderId="0" xfId="0" applyFont="1" applyFill="1" applyAlignment="1">
      <alignment horizontal="center" vertical="center" wrapText="1"/>
    </xf>
    <xf numFmtId="0" fontId="32" fillId="0" borderId="17" xfId="0" applyFont="1" applyBorder="1" applyAlignment="1">
      <alignment horizontal="right" vertical="center" wrapText="1"/>
    </xf>
    <xf numFmtId="0" fontId="29" fillId="34" borderId="20" xfId="0" applyFont="1" applyFill="1" applyBorder="1" applyAlignment="1">
      <alignment horizontal="center" vertical="center" wrapText="1"/>
    </xf>
    <xf numFmtId="0" fontId="29" fillId="34" borderId="21" xfId="0" applyFont="1" applyFill="1" applyBorder="1" applyAlignment="1">
      <alignment horizontal="center" vertical="center" wrapText="1"/>
    </xf>
    <xf numFmtId="0" fontId="29" fillId="34" borderId="22" xfId="0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20" xfId="0" applyFont="1" applyBorder="1" applyAlignment="1">
      <alignment horizontal="left" vertical="center" wrapText="1"/>
    </xf>
    <xf numFmtId="0" fontId="0" fillId="34" borderId="0" xfId="0" applyFill="1" applyAlignment="1">
      <alignment horizontal="left" vertical="center" wrapText="1"/>
    </xf>
    <xf numFmtId="0" fontId="0" fillId="34" borderId="17" xfId="0" applyFill="1" applyBorder="1" applyAlignment="1">
      <alignment horizontal="center" vertical="center" wrapText="1"/>
    </xf>
    <xf numFmtId="0" fontId="20" fillId="34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1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0" fontId="21" fillId="0" borderId="20" xfId="0" applyFont="1" applyBorder="1" applyAlignment="1">
      <alignment vertical="center" wrapText="1"/>
    </xf>
    <xf numFmtId="0" fontId="21" fillId="0" borderId="21" xfId="0" applyFont="1" applyBorder="1" applyAlignment="1">
      <alignment vertical="center" wrapText="1"/>
    </xf>
    <xf numFmtId="0" fontId="21" fillId="0" borderId="22" xfId="0" applyFont="1" applyBorder="1" applyAlignment="1">
      <alignment vertical="center" wrapText="1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justify" vertical="center"/>
    </xf>
    <xf numFmtId="0" fontId="38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right"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2" fillId="0" borderId="20" xfId="0" applyFont="1" applyBorder="1" applyAlignment="1">
      <alignment vertical="center" wrapText="1"/>
    </xf>
    <xf numFmtId="0" fontId="22" fillId="0" borderId="21" xfId="0" applyFont="1" applyBorder="1" applyAlignment="1">
      <alignment vertical="center" wrapText="1"/>
    </xf>
    <xf numFmtId="0" fontId="22" fillId="0" borderId="22" xfId="0" applyFont="1" applyBorder="1" applyAlignment="1">
      <alignment vertical="center" wrapText="1"/>
    </xf>
    <xf numFmtId="0" fontId="22" fillId="0" borderId="20" xfId="0" applyFont="1" applyBorder="1" applyAlignment="1">
      <alignment horizontal="left" vertical="center" wrapText="1"/>
    </xf>
    <xf numFmtId="0" fontId="22" fillId="0" borderId="21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left" vertical="center"/>
    </xf>
    <xf numFmtId="0" fontId="22" fillId="0" borderId="21" xfId="0" applyFont="1" applyBorder="1" applyAlignment="1">
      <alignment horizontal="left" vertical="center"/>
    </xf>
    <xf numFmtId="0" fontId="22" fillId="0" borderId="22" xfId="0" applyFont="1" applyBorder="1" applyAlignment="1">
      <alignment horizontal="left" vertical="center"/>
    </xf>
    <xf numFmtId="0" fontId="21" fillId="0" borderId="20" xfId="0" applyFont="1" applyBorder="1" applyAlignment="1">
      <alignment horizontal="left" vertical="center"/>
    </xf>
    <xf numFmtId="0" fontId="21" fillId="0" borderId="21" xfId="0" applyFont="1" applyBorder="1" applyAlignment="1">
      <alignment horizontal="left" vertical="center"/>
    </xf>
    <xf numFmtId="0" fontId="21" fillId="0" borderId="22" xfId="0" applyFont="1" applyBorder="1" applyAlignment="1">
      <alignment horizontal="left" vertical="center"/>
    </xf>
    <xf numFmtId="0" fontId="21" fillId="0" borderId="20" xfId="0" applyFont="1" applyBorder="1" applyAlignment="1">
      <alignment vertical="center"/>
    </xf>
    <xf numFmtId="0" fontId="21" fillId="0" borderId="21" xfId="0" applyFont="1" applyBorder="1" applyAlignment="1">
      <alignment vertical="center"/>
    </xf>
    <xf numFmtId="0" fontId="21" fillId="0" borderId="22" xfId="0" applyFont="1" applyBorder="1" applyAlignment="1">
      <alignment vertical="center"/>
    </xf>
    <xf numFmtId="0" fontId="21" fillId="0" borderId="20" xfId="0" applyFont="1" applyBorder="1" applyAlignment="1">
      <alignment horizontal="left" vertical="center" wrapText="1"/>
    </xf>
    <xf numFmtId="0" fontId="21" fillId="0" borderId="21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top" wrapText="1"/>
    </xf>
    <xf numFmtId="0" fontId="20" fillId="0" borderId="18" xfId="0" applyFont="1" applyBorder="1" applyAlignment="1">
      <alignment horizontal="center" vertical="top" wrapText="1"/>
    </xf>
    <xf numFmtId="0" fontId="22" fillId="0" borderId="17" xfId="0" applyFont="1" applyBorder="1" applyAlignment="1">
      <alignment horizontal="left" vertical="center" wrapText="1"/>
    </xf>
    <xf numFmtId="0" fontId="0" fillId="0" borderId="17" xfId="0" applyBorder="1" applyAlignment="1">
      <alignment horizontal="center" vertical="center"/>
    </xf>
    <xf numFmtId="0" fontId="20" fillId="0" borderId="17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38" fillId="0" borderId="32" xfId="0" applyFont="1" applyBorder="1" applyAlignment="1">
      <alignment horizontal="center" vertical="center"/>
    </xf>
  </cellXfs>
  <cellStyles count="42">
    <cellStyle name="1 antraštė" xfId="2" builtinId="16" customBuiltin="1"/>
    <cellStyle name="2 antraštė" xfId="3" builtinId="17" customBuiltin="1"/>
    <cellStyle name="20% – paryškinimas 1" xfId="19" builtinId="30" customBuiltin="1"/>
    <cellStyle name="20% – paryškinimas 2" xfId="23" builtinId="34" customBuiltin="1"/>
    <cellStyle name="20% – paryškinimas 3" xfId="27" builtinId="38" customBuiltin="1"/>
    <cellStyle name="20% – paryškinimas 4" xfId="31" builtinId="42" customBuiltin="1"/>
    <cellStyle name="20% – paryškinimas 5" xfId="35" builtinId="46" customBuiltin="1"/>
    <cellStyle name="20% – paryškinimas 6" xfId="39" builtinId="50" customBuiltin="1"/>
    <cellStyle name="3 antraštė" xfId="4" builtinId="18" customBuiltin="1"/>
    <cellStyle name="4 antraštė" xfId="5" builtinId="19" customBuiltin="1"/>
    <cellStyle name="40% – paryškinimas 1" xfId="20" builtinId="31" customBuiltin="1"/>
    <cellStyle name="40% – paryškinimas 2" xfId="24" builtinId="35" customBuiltin="1"/>
    <cellStyle name="40% – paryškinimas 3" xfId="28" builtinId="39" customBuiltin="1"/>
    <cellStyle name="40% – paryškinimas 4" xfId="32" builtinId="43" customBuiltin="1"/>
    <cellStyle name="40% – paryškinimas 5" xfId="36" builtinId="47" customBuiltin="1"/>
    <cellStyle name="40% – paryškinimas 6" xfId="40" builtinId="51" customBuiltin="1"/>
    <cellStyle name="60% – paryškinimas 1" xfId="21" builtinId="32" customBuiltin="1"/>
    <cellStyle name="60% – paryškinimas 2" xfId="25" builtinId="36" customBuiltin="1"/>
    <cellStyle name="60% – paryškinimas 3" xfId="29" builtinId="40" customBuiltin="1"/>
    <cellStyle name="60% – paryškinimas 4" xfId="33" builtinId="44" customBuiltin="1"/>
    <cellStyle name="60% – paryškinimas 5" xfId="37" builtinId="48" customBuiltin="1"/>
    <cellStyle name="60% – paryškinimas 6" xfId="41" builtinId="52" customBuiltin="1"/>
    <cellStyle name="Aiškinamasis tekstas" xfId="16" builtinId="53" customBuiltin="1"/>
    <cellStyle name="Blogas" xfId="7" builtinId="27" customBuiltin="1"/>
    <cellStyle name="Geras" xfId="6" builtinId="26" customBuiltin="1"/>
    <cellStyle name="Įprastas" xfId="0" builtinId="0" customBuiltin="1"/>
    <cellStyle name="Įspėjimo tekstas" xfId="14" builtinId="11" customBuiltin="1"/>
    <cellStyle name="Išvestis" xfId="10" builtinId="21" customBuiltin="1"/>
    <cellStyle name="Įvestis" xfId="9" builtinId="20" customBuiltin="1"/>
    <cellStyle name="Neutralus" xfId="8" builtinId="28" customBuiltin="1"/>
    <cellStyle name="Paryškinimas 1" xfId="18" builtinId="29" customBuiltin="1"/>
    <cellStyle name="Paryškinimas 2" xfId="22" builtinId="33" customBuiltin="1"/>
    <cellStyle name="Paryškinimas 3" xfId="26" builtinId="37" customBuiltin="1"/>
    <cellStyle name="Paryškinimas 4" xfId="30" builtinId="41" customBuiltin="1"/>
    <cellStyle name="Paryškinimas 5" xfId="34" builtinId="45" customBuiltin="1"/>
    <cellStyle name="Paryškinimas 6" xfId="38" builtinId="49" customBuiltin="1"/>
    <cellStyle name="Pastaba" xfId="15" builtinId="10" customBuiltin="1"/>
    <cellStyle name="Pavadinimas" xfId="1" builtinId="15" customBuiltin="1"/>
    <cellStyle name="Skaičiavimas" xfId="11" builtinId="22" customBuiltin="1"/>
    <cellStyle name="Suma" xfId="17" builtinId="25" customBuiltin="1"/>
    <cellStyle name="Susietas langelis" xfId="12" builtinId="24" customBuiltin="1"/>
    <cellStyle name="Tikrinimo langelis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51E20-2DBD-43F9-AA5E-78DCD97E6EEC}">
  <dimension ref="A1:H119"/>
  <sheetViews>
    <sheetView topLeftCell="A7" workbookViewId="0">
      <selection activeCell="L18" sqref="L18"/>
    </sheetView>
  </sheetViews>
  <sheetFormatPr defaultRowHeight="12.75"/>
  <cols>
    <col min="1" max="1" width="5.5703125" style="23" customWidth="1"/>
    <col min="2" max="2" width="10.5703125" style="23" customWidth="1"/>
    <col min="3" max="3" width="3.140625" style="21" customWidth="1"/>
    <col min="4" max="4" width="2.7109375" style="21" customWidth="1"/>
    <col min="5" max="5" width="59" style="21" customWidth="1"/>
    <col min="6" max="6" width="7.7109375" style="21" customWidth="1"/>
    <col min="7" max="8" width="12.85546875" style="23" customWidth="1"/>
    <col min="9" max="9" width="5.28515625" style="23" customWidth="1"/>
    <col min="10" max="16384" width="9.140625" style="23"/>
  </cols>
  <sheetData>
    <row r="1" spans="1:8" ht="30" customHeight="1">
      <c r="B1" s="132" t="s">
        <v>0</v>
      </c>
      <c r="C1" s="132"/>
      <c r="D1" s="132"/>
      <c r="E1" s="132"/>
      <c r="F1" s="132"/>
      <c r="G1" s="132"/>
      <c r="H1" s="132"/>
    </row>
    <row r="2" spans="1:8">
      <c r="A2" s="24"/>
      <c r="F2" s="133" t="s">
        <v>43</v>
      </c>
      <c r="G2" s="133"/>
      <c r="H2" s="133"/>
    </row>
    <row r="3" spans="1:8">
      <c r="A3" s="24"/>
      <c r="F3" s="134" t="s">
        <v>44</v>
      </c>
      <c r="G3" s="134"/>
      <c r="H3" s="134"/>
    </row>
    <row r="4" spans="1:8">
      <c r="A4" s="24"/>
    </row>
    <row r="5" spans="1:8">
      <c r="A5" s="24"/>
      <c r="B5" s="135" t="s">
        <v>45</v>
      </c>
      <c r="C5" s="135"/>
      <c r="D5" s="135"/>
      <c r="E5" s="135"/>
      <c r="F5" s="135"/>
      <c r="G5" s="135"/>
      <c r="H5" s="135"/>
    </row>
    <row r="6" spans="1:8">
      <c r="A6" s="24"/>
      <c r="B6" s="135"/>
      <c r="C6" s="135"/>
      <c r="D6" s="135"/>
      <c r="E6" s="135"/>
      <c r="F6" s="135"/>
      <c r="G6" s="135"/>
      <c r="H6" s="135"/>
    </row>
    <row r="7" spans="1:8">
      <c r="A7" s="24"/>
      <c r="B7" s="136" t="s">
        <v>46</v>
      </c>
      <c r="C7" s="136"/>
      <c r="D7" s="136"/>
      <c r="E7" s="136"/>
      <c r="F7" s="136"/>
      <c r="G7" s="136"/>
      <c r="H7" s="136"/>
    </row>
    <row r="8" spans="1:8">
      <c r="A8" s="24"/>
      <c r="B8" s="131" t="s">
        <v>47</v>
      </c>
      <c r="C8" s="131"/>
      <c r="D8" s="131"/>
      <c r="E8" s="131"/>
      <c r="F8" s="131"/>
      <c r="G8" s="131"/>
      <c r="H8" s="131"/>
    </row>
    <row r="9" spans="1:8" ht="12.75" customHeight="1">
      <c r="A9" s="24"/>
      <c r="B9" s="136" t="s">
        <v>48</v>
      </c>
      <c r="C9" s="136"/>
      <c r="D9" s="136"/>
      <c r="E9" s="136"/>
      <c r="F9" s="136"/>
      <c r="G9" s="136"/>
      <c r="H9" s="136"/>
    </row>
    <row r="10" spans="1:8">
      <c r="A10" s="24"/>
      <c r="B10" s="140" t="s">
        <v>49</v>
      </c>
      <c r="C10" s="140"/>
      <c r="D10" s="140"/>
      <c r="E10" s="140"/>
      <c r="F10" s="140"/>
      <c r="G10" s="140"/>
      <c r="H10" s="140"/>
    </row>
    <row r="11" spans="1:8">
      <c r="A11" s="24"/>
      <c r="B11" s="141"/>
      <c r="C11" s="141"/>
      <c r="D11" s="141"/>
      <c r="E11" s="141"/>
      <c r="F11" s="141"/>
      <c r="G11" s="141"/>
      <c r="H11" s="141"/>
    </row>
    <row r="12" spans="1:8">
      <c r="A12" s="24"/>
      <c r="B12" s="142"/>
      <c r="C12" s="142"/>
      <c r="D12" s="142"/>
      <c r="E12" s="142"/>
      <c r="F12" s="142"/>
    </row>
    <row r="13" spans="1:8">
      <c r="A13" s="24"/>
      <c r="B13" s="135" t="s">
        <v>50</v>
      </c>
      <c r="C13" s="135"/>
      <c r="D13" s="135"/>
      <c r="E13" s="135"/>
      <c r="F13" s="135"/>
      <c r="G13" s="135"/>
      <c r="H13" s="135"/>
    </row>
    <row r="14" spans="1:8">
      <c r="A14" s="24"/>
      <c r="B14" s="135" t="s">
        <v>51</v>
      </c>
      <c r="C14" s="135"/>
      <c r="D14" s="135"/>
      <c r="E14" s="135"/>
      <c r="F14" s="135"/>
      <c r="G14" s="135"/>
      <c r="H14" s="135"/>
    </row>
    <row r="15" spans="1:8">
      <c r="A15" s="24"/>
      <c r="B15" s="25"/>
      <c r="C15" s="26"/>
      <c r="D15" s="26"/>
      <c r="E15" s="26"/>
      <c r="F15" s="26"/>
      <c r="G15" s="27"/>
      <c r="H15" s="27"/>
    </row>
    <row r="16" spans="1:8">
      <c r="A16" s="24"/>
      <c r="B16" s="143" t="s">
        <v>278</v>
      </c>
      <c r="C16" s="143"/>
      <c r="D16" s="143"/>
      <c r="E16" s="143"/>
      <c r="F16" s="143"/>
      <c r="G16" s="143"/>
      <c r="H16" s="143"/>
    </row>
    <row r="17" spans="1:8">
      <c r="A17" s="24"/>
      <c r="B17" s="144" t="s">
        <v>52</v>
      </c>
      <c r="C17" s="144"/>
      <c r="D17" s="144"/>
      <c r="E17" s="144"/>
      <c r="F17" s="144"/>
      <c r="G17" s="144"/>
      <c r="H17" s="144"/>
    </row>
    <row r="18" spans="1:8" ht="12.75" customHeight="1">
      <c r="A18" s="24"/>
      <c r="B18" s="25"/>
      <c r="C18" s="28"/>
      <c r="D18" s="28"/>
      <c r="E18" s="145" t="s">
        <v>181</v>
      </c>
      <c r="F18" s="145"/>
      <c r="G18" s="145"/>
      <c r="H18" s="145"/>
    </row>
    <row r="19" spans="1:8" ht="67.5" customHeight="1">
      <c r="A19" s="24"/>
      <c r="B19" s="29" t="s">
        <v>6</v>
      </c>
      <c r="C19" s="146" t="s">
        <v>53</v>
      </c>
      <c r="D19" s="147"/>
      <c r="E19" s="148"/>
      <c r="F19" s="30" t="s">
        <v>54</v>
      </c>
      <c r="G19" s="31" t="s">
        <v>55</v>
      </c>
      <c r="H19" s="31" t="s">
        <v>56</v>
      </c>
    </row>
    <row r="20" spans="1:8" s="21" customFormat="1" ht="12.75" customHeight="1">
      <c r="A20" s="24"/>
      <c r="B20" s="31" t="s">
        <v>57</v>
      </c>
      <c r="C20" s="32" t="s">
        <v>58</v>
      </c>
      <c r="D20" s="33"/>
      <c r="E20" s="34"/>
      <c r="F20" s="35"/>
      <c r="G20" s="36">
        <f>SUM(G21,G27,G37,G38,G39)</f>
        <v>2117152.79</v>
      </c>
      <c r="H20" s="36">
        <f>SUM(H21,H27,H37,H38,H39)</f>
        <v>337156.4</v>
      </c>
    </row>
    <row r="21" spans="1:8" s="21" customFormat="1" ht="12.75" customHeight="1">
      <c r="A21" s="24"/>
      <c r="B21" s="37" t="s">
        <v>59</v>
      </c>
      <c r="C21" s="38" t="s">
        <v>60</v>
      </c>
      <c r="D21" s="39"/>
      <c r="E21" s="40"/>
      <c r="F21" s="35" t="s">
        <v>266</v>
      </c>
      <c r="G21" s="41">
        <f>SUM(G22:G26)</f>
        <v>0.28999999999996001</v>
      </c>
      <c r="H21" s="41">
        <f>SUM(H22:H26)</f>
        <v>0.28999999999996001</v>
      </c>
    </row>
    <row r="22" spans="1:8" s="21" customFormat="1" ht="12.75" customHeight="1">
      <c r="A22" s="24"/>
      <c r="B22" s="35" t="s">
        <v>61</v>
      </c>
      <c r="C22" s="42"/>
      <c r="D22" s="43" t="s">
        <v>62</v>
      </c>
      <c r="E22" s="44"/>
      <c r="F22" s="45"/>
      <c r="G22" s="41" t="s">
        <v>25</v>
      </c>
      <c r="H22" s="41" t="s">
        <v>25</v>
      </c>
    </row>
    <row r="23" spans="1:8" s="21" customFormat="1" ht="12.75" customHeight="1">
      <c r="A23" s="24"/>
      <c r="B23" s="35" t="s">
        <v>63</v>
      </c>
      <c r="C23" s="42"/>
      <c r="D23" s="43" t="s">
        <v>64</v>
      </c>
      <c r="E23" s="46"/>
      <c r="F23" s="47"/>
      <c r="G23" s="41" t="s">
        <v>25</v>
      </c>
      <c r="H23" s="41" t="s">
        <v>25</v>
      </c>
    </row>
    <row r="24" spans="1:8" s="21" customFormat="1" ht="12.75" customHeight="1">
      <c r="A24" s="24"/>
      <c r="B24" s="35" t="s">
        <v>65</v>
      </c>
      <c r="C24" s="42"/>
      <c r="D24" s="43" t="s">
        <v>66</v>
      </c>
      <c r="E24" s="46"/>
      <c r="F24" s="47"/>
      <c r="G24" s="41">
        <v>0.28999999999996001</v>
      </c>
      <c r="H24" s="41">
        <v>0.28999999999996001</v>
      </c>
    </row>
    <row r="25" spans="1:8" s="21" customFormat="1" ht="12.75" customHeight="1">
      <c r="A25" s="24"/>
      <c r="B25" s="35" t="s">
        <v>67</v>
      </c>
      <c r="C25" s="42"/>
      <c r="D25" s="43" t="s">
        <v>68</v>
      </c>
      <c r="E25" s="46"/>
      <c r="F25" s="37"/>
      <c r="G25" s="41" t="s">
        <v>25</v>
      </c>
      <c r="H25" s="41" t="s">
        <v>25</v>
      </c>
    </row>
    <row r="26" spans="1:8" s="21" customFormat="1" ht="12.75" customHeight="1">
      <c r="A26" s="24"/>
      <c r="B26" s="48" t="s">
        <v>69</v>
      </c>
      <c r="C26" s="42"/>
      <c r="D26" s="49" t="s">
        <v>70</v>
      </c>
      <c r="E26" s="44"/>
      <c r="F26" s="37"/>
      <c r="G26" s="41" t="s">
        <v>25</v>
      </c>
      <c r="H26" s="41" t="s">
        <v>25</v>
      </c>
    </row>
    <row r="27" spans="1:8" s="21" customFormat="1" ht="12.75" customHeight="1">
      <c r="A27" s="24"/>
      <c r="B27" s="50" t="s">
        <v>71</v>
      </c>
      <c r="C27" s="51" t="s">
        <v>72</v>
      </c>
      <c r="D27" s="52"/>
      <c r="E27" s="53"/>
      <c r="F27" s="37" t="s">
        <v>267</v>
      </c>
      <c r="G27" s="41">
        <f>SUM(G28:G36)</f>
        <v>2117152.5</v>
      </c>
      <c r="H27" s="41">
        <f>SUM(H28:H36)</f>
        <v>337156.11000000004</v>
      </c>
    </row>
    <row r="28" spans="1:8" s="21" customFormat="1" ht="12.75" customHeight="1">
      <c r="A28" s="24"/>
      <c r="B28" s="35" t="s">
        <v>73</v>
      </c>
      <c r="C28" s="42"/>
      <c r="D28" s="43" t="s">
        <v>74</v>
      </c>
      <c r="E28" s="46"/>
      <c r="F28" s="47"/>
      <c r="G28" s="41" t="s">
        <v>25</v>
      </c>
      <c r="H28" s="41" t="s">
        <v>25</v>
      </c>
    </row>
    <row r="29" spans="1:8" s="21" customFormat="1" ht="12.75" customHeight="1">
      <c r="A29" s="24"/>
      <c r="B29" s="35" t="s">
        <v>75</v>
      </c>
      <c r="C29" s="42"/>
      <c r="D29" s="43" t="s">
        <v>76</v>
      </c>
      <c r="E29" s="46"/>
      <c r="F29" s="47"/>
      <c r="G29" s="41">
        <v>2010670.24</v>
      </c>
      <c r="H29" s="41">
        <v>225990.44</v>
      </c>
    </row>
    <row r="30" spans="1:8" s="21" customFormat="1" ht="12.75" customHeight="1">
      <c r="A30" s="24"/>
      <c r="B30" s="35" t="s">
        <v>77</v>
      </c>
      <c r="C30" s="42"/>
      <c r="D30" s="43" t="s">
        <v>78</v>
      </c>
      <c r="E30" s="46"/>
      <c r="F30" s="47"/>
      <c r="G30" s="41" t="s">
        <v>25</v>
      </c>
      <c r="H30" s="41" t="s">
        <v>25</v>
      </c>
    </row>
    <row r="31" spans="1:8" s="21" customFormat="1" ht="12.75" customHeight="1">
      <c r="A31" s="24"/>
      <c r="B31" s="35" t="s">
        <v>79</v>
      </c>
      <c r="C31" s="42"/>
      <c r="D31" s="43" t="s">
        <v>80</v>
      </c>
      <c r="E31" s="46"/>
      <c r="F31" s="47"/>
      <c r="G31" s="41">
        <v>48554.3</v>
      </c>
      <c r="H31" s="41">
        <v>49204.97</v>
      </c>
    </row>
    <row r="32" spans="1:8" s="21" customFormat="1" ht="12.75" customHeight="1">
      <c r="A32" s="24"/>
      <c r="B32" s="35" t="s">
        <v>81</v>
      </c>
      <c r="C32" s="42"/>
      <c r="D32" s="43" t="s">
        <v>82</v>
      </c>
      <c r="E32" s="46"/>
      <c r="F32" s="47"/>
      <c r="G32" s="41">
        <v>35117.230000000003</v>
      </c>
      <c r="H32" s="41">
        <v>37927.99</v>
      </c>
    </row>
    <row r="33" spans="1:8" s="21" customFormat="1" ht="12.75" customHeight="1">
      <c r="A33" s="24"/>
      <c r="B33" s="35" t="s">
        <v>83</v>
      </c>
      <c r="C33" s="42"/>
      <c r="D33" s="43" t="s">
        <v>84</v>
      </c>
      <c r="E33" s="46"/>
      <c r="F33" s="47"/>
      <c r="G33" s="41" t="s">
        <v>25</v>
      </c>
      <c r="H33" s="41" t="s">
        <v>25</v>
      </c>
    </row>
    <row r="34" spans="1:8" s="21" customFormat="1" ht="12.75" customHeight="1">
      <c r="A34" s="24"/>
      <c r="B34" s="35" t="s">
        <v>85</v>
      </c>
      <c r="C34" s="42"/>
      <c r="D34" s="43" t="s">
        <v>86</v>
      </c>
      <c r="E34" s="46"/>
      <c r="F34" s="47"/>
      <c r="G34" s="41">
        <v>22810.73</v>
      </c>
      <c r="H34" s="41">
        <v>24032.71</v>
      </c>
    </row>
    <row r="35" spans="1:8" s="21" customFormat="1" ht="12.75" customHeight="1">
      <c r="A35" s="24"/>
      <c r="B35" s="35" t="s">
        <v>87</v>
      </c>
      <c r="C35" s="54"/>
      <c r="D35" s="55" t="s">
        <v>88</v>
      </c>
      <c r="E35" s="56"/>
      <c r="F35" s="47"/>
      <c r="G35" s="41" t="s">
        <v>25</v>
      </c>
      <c r="H35" s="41" t="s">
        <v>25</v>
      </c>
    </row>
    <row r="36" spans="1:8" s="21" customFormat="1" ht="12.75" customHeight="1">
      <c r="A36" s="24"/>
      <c r="B36" s="35" t="s">
        <v>89</v>
      </c>
      <c r="C36" s="42"/>
      <c r="D36" s="43" t="s">
        <v>90</v>
      </c>
      <c r="E36" s="46"/>
      <c r="F36" s="37"/>
      <c r="G36" s="41">
        <v>0</v>
      </c>
      <c r="H36" s="41">
        <v>0</v>
      </c>
    </row>
    <row r="37" spans="1:8" s="21" customFormat="1" ht="12.75" customHeight="1">
      <c r="A37" s="24"/>
      <c r="B37" s="37" t="s">
        <v>91</v>
      </c>
      <c r="C37" s="57" t="s">
        <v>92</v>
      </c>
      <c r="D37" s="57"/>
      <c r="E37" s="58"/>
      <c r="F37" s="37"/>
      <c r="G37" s="41" t="s">
        <v>25</v>
      </c>
      <c r="H37" s="41" t="s">
        <v>25</v>
      </c>
    </row>
    <row r="38" spans="1:8" s="21" customFormat="1" ht="12.75" customHeight="1">
      <c r="A38" s="24"/>
      <c r="B38" s="37" t="s">
        <v>93</v>
      </c>
      <c r="C38" s="57" t="s">
        <v>94</v>
      </c>
      <c r="D38" s="57"/>
      <c r="E38" s="58"/>
      <c r="F38" s="47"/>
      <c r="G38" s="41" t="s">
        <v>25</v>
      </c>
      <c r="H38" s="41" t="s">
        <v>25</v>
      </c>
    </row>
    <row r="39" spans="1:8" s="21" customFormat="1" ht="12.75" customHeight="1">
      <c r="A39" s="24"/>
      <c r="B39" s="37" t="s">
        <v>95</v>
      </c>
      <c r="C39" s="57" t="s">
        <v>96</v>
      </c>
      <c r="D39" s="42"/>
      <c r="E39" s="59"/>
      <c r="F39" s="47"/>
      <c r="G39" s="41" t="s">
        <v>25</v>
      </c>
      <c r="H39" s="41" t="s">
        <v>25</v>
      </c>
    </row>
    <row r="40" spans="1:8" s="21" customFormat="1" ht="12.75" customHeight="1">
      <c r="A40" s="24"/>
      <c r="B40" s="31" t="s">
        <v>97</v>
      </c>
      <c r="C40" s="32" t="s">
        <v>98</v>
      </c>
      <c r="D40" s="33"/>
      <c r="E40" s="34"/>
      <c r="F40" s="47"/>
      <c r="G40" s="41" t="s">
        <v>25</v>
      </c>
      <c r="H40" s="41" t="s">
        <v>25</v>
      </c>
    </row>
    <row r="41" spans="1:8" s="21" customFormat="1" ht="12.75" customHeight="1">
      <c r="A41" s="24"/>
      <c r="B41" s="29" t="s">
        <v>99</v>
      </c>
      <c r="C41" s="60" t="s">
        <v>100</v>
      </c>
      <c r="D41" s="61"/>
      <c r="E41" s="62"/>
      <c r="F41" s="37"/>
      <c r="G41" s="36">
        <f>SUM(G42,G48,G49,G56,G57)</f>
        <v>257505.18000000002</v>
      </c>
      <c r="H41" s="36">
        <f>SUM(H42,H48,H49,H56,H57)</f>
        <v>134652.5</v>
      </c>
    </row>
    <row r="42" spans="1:8" s="21" customFormat="1" ht="12.75" customHeight="1">
      <c r="A42" s="24"/>
      <c r="B42" s="63" t="s">
        <v>59</v>
      </c>
      <c r="C42" s="64" t="s">
        <v>101</v>
      </c>
      <c r="D42" s="65"/>
      <c r="E42" s="66"/>
      <c r="F42" s="37" t="s">
        <v>268</v>
      </c>
      <c r="G42" s="41">
        <f>SUM(G43:G47)</f>
        <v>994.26</v>
      </c>
      <c r="H42" s="41">
        <f>SUM(H43:H47)</f>
        <v>1979</v>
      </c>
    </row>
    <row r="43" spans="1:8" s="21" customFormat="1" ht="12.75" customHeight="1">
      <c r="A43" s="24"/>
      <c r="B43" s="67" t="s">
        <v>61</v>
      </c>
      <c r="C43" s="54"/>
      <c r="D43" s="55" t="s">
        <v>102</v>
      </c>
      <c r="E43" s="56"/>
      <c r="F43" s="47"/>
      <c r="G43" s="41" t="s">
        <v>25</v>
      </c>
      <c r="H43" s="41" t="s">
        <v>25</v>
      </c>
    </row>
    <row r="44" spans="1:8" s="21" customFormat="1" ht="12.75" customHeight="1">
      <c r="A44" s="24"/>
      <c r="B44" s="67" t="s">
        <v>63</v>
      </c>
      <c r="C44" s="54"/>
      <c r="D44" s="55" t="s">
        <v>103</v>
      </c>
      <c r="E44" s="56"/>
      <c r="F44" s="47"/>
      <c r="G44" s="41">
        <v>994.26</v>
      </c>
      <c r="H44" s="41">
        <v>1979</v>
      </c>
    </row>
    <row r="45" spans="1:8" s="21" customFormat="1">
      <c r="A45" s="24"/>
      <c r="B45" s="67" t="s">
        <v>65</v>
      </c>
      <c r="C45" s="54"/>
      <c r="D45" s="55" t="s">
        <v>104</v>
      </c>
      <c r="E45" s="56"/>
      <c r="F45" s="47"/>
      <c r="G45" s="41" t="s">
        <v>25</v>
      </c>
      <c r="H45" s="41" t="s">
        <v>25</v>
      </c>
    </row>
    <row r="46" spans="1:8" s="21" customFormat="1">
      <c r="A46" s="24"/>
      <c r="B46" s="67" t="s">
        <v>67</v>
      </c>
      <c r="C46" s="54"/>
      <c r="D46" s="55" t="s">
        <v>105</v>
      </c>
      <c r="E46" s="56"/>
      <c r="F46" s="47"/>
      <c r="G46" s="41" t="s">
        <v>25</v>
      </c>
      <c r="H46" s="41" t="s">
        <v>25</v>
      </c>
    </row>
    <row r="47" spans="1:8" s="21" customFormat="1" ht="12.75" customHeight="1">
      <c r="A47" s="24"/>
      <c r="B47" s="67" t="s">
        <v>69</v>
      </c>
      <c r="C47" s="61"/>
      <c r="D47" s="149" t="s">
        <v>106</v>
      </c>
      <c r="E47" s="150"/>
      <c r="F47" s="47"/>
      <c r="G47" s="41" t="s">
        <v>25</v>
      </c>
      <c r="H47" s="41" t="s">
        <v>25</v>
      </c>
    </row>
    <row r="48" spans="1:8" s="21" customFormat="1" ht="12.75" customHeight="1">
      <c r="A48" s="24"/>
      <c r="B48" s="63" t="s">
        <v>71</v>
      </c>
      <c r="C48" s="68" t="s">
        <v>107</v>
      </c>
      <c r="D48" s="69"/>
      <c r="E48" s="70"/>
      <c r="F48" s="37" t="s">
        <v>269</v>
      </c>
      <c r="G48" s="41">
        <v>1700.88</v>
      </c>
      <c r="H48" s="41">
        <v>570.71</v>
      </c>
    </row>
    <row r="49" spans="1:8" s="21" customFormat="1" ht="12.75" customHeight="1">
      <c r="A49" s="24"/>
      <c r="B49" s="63" t="s">
        <v>91</v>
      </c>
      <c r="C49" s="64" t="s">
        <v>108</v>
      </c>
      <c r="D49" s="65"/>
      <c r="E49" s="66"/>
      <c r="F49" s="37" t="s">
        <v>270</v>
      </c>
      <c r="G49" s="41">
        <f>SUM(G50:G55)</f>
        <v>244265.05000000002</v>
      </c>
      <c r="H49" s="41">
        <f>SUM(H50:H55)</f>
        <v>122751.68000000001</v>
      </c>
    </row>
    <row r="50" spans="1:8" s="21" customFormat="1" ht="12.75" customHeight="1">
      <c r="A50" s="24"/>
      <c r="B50" s="67" t="s">
        <v>109</v>
      </c>
      <c r="C50" s="65"/>
      <c r="D50" s="71" t="s">
        <v>110</v>
      </c>
      <c r="E50" s="72"/>
      <c r="F50" s="37"/>
      <c r="G50" s="41" t="s">
        <v>25</v>
      </c>
      <c r="H50" s="41" t="s">
        <v>25</v>
      </c>
    </row>
    <row r="51" spans="1:8" s="21" customFormat="1" ht="12.75" customHeight="1">
      <c r="A51" s="24"/>
      <c r="B51" s="73" t="s">
        <v>111</v>
      </c>
      <c r="C51" s="54"/>
      <c r="D51" s="55" t="s">
        <v>112</v>
      </c>
      <c r="E51" s="74"/>
      <c r="F51" s="75"/>
      <c r="G51" s="41" t="s">
        <v>25</v>
      </c>
      <c r="H51" s="41" t="s">
        <v>25</v>
      </c>
    </row>
    <row r="52" spans="1:8" s="21" customFormat="1" ht="12.75" customHeight="1">
      <c r="A52" s="24"/>
      <c r="B52" s="67" t="s">
        <v>113</v>
      </c>
      <c r="C52" s="54"/>
      <c r="D52" s="55" t="s">
        <v>114</v>
      </c>
      <c r="E52" s="56"/>
      <c r="F52" s="37"/>
      <c r="G52" s="41">
        <v>0</v>
      </c>
      <c r="H52" s="41">
        <v>0</v>
      </c>
    </row>
    <row r="53" spans="1:8" s="21" customFormat="1" ht="12.75" customHeight="1">
      <c r="A53" s="24"/>
      <c r="B53" s="67" t="s">
        <v>115</v>
      </c>
      <c r="C53" s="54"/>
      <c r="D53" s="149" t="s">
        <v>116</v>
      </c>
      <c r="E53" s="150"/>
      <c r="F53" s="37"/>
      <c r="G53" s="41">
        <v>9911.42</v>
      </c>
      <c r="H53" s="41">
        <v>9431.0499999999993</v>
      </c>
    </row>
    <row r="54" spans="1:8" s="21" customFormat="1" ht="12.75" customHeight="1">
      <c r="A54" s="24"/>
      <c r="B54" s="67" t="s">
        <v>117</v>
      </c>
      <c r="C54" s="54"/>
      <c r="D54" s="55" t="s">
        <v>118</v>
      </c>
      <c r="E54" s="56"/>
      <c r="F54" s="37"/>
      <c r="G54" s="41">
        <v>234353.63</v>
      </c>
      <c r="H54" s="41">
        <v>113317.07</v>
      </c>
    </row>
    <row r="55" spans="1:8" s="21" customFormat="1" ht="12.75" customHeight="1">
      <c r="A55" s="24"/>
      <c r="B55" s="67" t="s">
        <v>119</v>
      </c>
      <c r="C55" s="54"/>
      <c r="D55" s="55" t="s">
        <v>120</v>
      </c>
      <c r="E55" s="56"/>
      <c r="F55" s="37"/>
      <c r="G55" s="41">
        <v>0</v>
      </c>
      <c r="H55" s="41">
        <v>3.56</v>
      </c>
    </row>
    <row r="56" spans="1:8" s="21" customFormat="1" ht="12.75" customHeight="1">
      <c r="A56" s="24"/>
      <c r="B56" s="63" t="s">
        <v>93</v>
      </c>
      <c r="C56" s="76" t="s">
        <v>121</v>
      </c>
      <c r="D56" s="76"/>
      <c r="E56" s="77"/>
      <c r="F56" s="37"/>
      <c r="G56" s="41" t="s">
        <v>25</v>
      </c>
      <c r="H56" s="41" t="s">
        <v>25</v>
      </c>
    </row>
    <row r="57" spans="1:8" s="21" customFormat="1" ht="12.75" customHeight="1">
      <c r="A57" s="24"/>
      <c r="B57" s="63" t="s">
        <v>95</v>
      </c>
      <c r="C57" s="76" t="s">
        <v>122</v>
      </c>
      <c r="D57" s="76"/>
      <c r="E57" s="77"/>
      <c r="F57" s="37" t="s">
        <v>271</v>
      </c>
      <c r="G57" s="41">
        <v>10544.99</v>
      </c>
      <c r="H57" s="41">
        <v>9351.11</v>
      </c>
    </row>
    <row r="58" spans="1:8" s="21" customFormat="1" ht="12.75" customHeight="1">
      <c r="A58" s="24"/>
      <c r="B58" s="37"/>
      <c r="C58" s="51" t="s">
        <v>123</v>
      </c>
      <c r="D58" s="52"/>
      <c r="E58" s="53"/>
      <c r="F58" s="37"/>
      <c r="G58" s="41">
        <f>SUM(G20,G40,G41)</f>
        <v>2374657.9700000002</v>
      </c>
      <c r="H58" s="41">
        <f>SUM(H20,H40,H41)</f>
        <v>471808.9</v>
      </c>
    </row>
    <row r="59" spans="1:8" s="21" customFormat="1" ht="12.75" customHeight="1">
      <c r="A59" s="24"/>
      <c r="B59" s="31" t="s">
        <v>124</v>
      </c>
      <c r="C59" s="32" t="s">
        <v>125</v>
      </c>
      <c r="D59" s="32"/>
      <c r="E59" s="78"/>
      <c r="F59" s="37" t="s">
        <v>272</v>
      </c>
      <c r="G59" s="36">
        <f>SUM(G60:G63)</f>
        <v>2123614.3800000004</v>
      </c>
      <c r="H59" s="36">
        <f>SUM(H60:H63)</f>
        <v>341111.86</v>
      </c>
    </row>
    <row r="60" spans="1:8" s="21" customFormat="1" ht="12.75" customHeight="1">
      <c r="A60" s="24"/>
      <c r="B60" s="37" t="s">
        <v>59</v>
      </c>
      <c r="C60" s="57" t="s">
        <v>126</v>
      </c>
      <c r="D60" s="57"/>
      <c r="E60" s="58"/>
      <c r="F60" s="37"/>
      <c r="G60" s="41">
        <v>34975.19</v>
      </c>
      <c r="H60" s="41">
        <v>34656.68</v>
      </c>
    </row>
    <row r="61" spans="1:8" s="21" customFormat="1" ht="12.75" customHeight="1">
      <c r="A61" s="24"/>
      <c r="B61" s="50" t="s">
        <v>71</v>
      </c>
      <c r="C61" s="51" t="s">
        <v>127</v>
      </c>
      <c r="D61" s="52"/>
      <c r="E61" s="53"/>
      <c r="F61" s="50"/>
      <c r="G61" s="41">
        <v>2079333.45</v>
      </c>
      <c r="H61" s="41">
        <v>297143.89</v>
      </c>
    </row>
    <row r="62" spans="1:8" s="21" customFormat="1" ht="12.75" customHeight="1">
      <c r="A62" s="24"/>
      <c r="B62" s="37" t="s">
        <v>91</v>
      </c>
      <c r="C62" s="137" t="s">
        <v>128</v>
      </c>
      <c r="D62" s="138"/>
      <c r="E62" s="139"/>
      <c r="F62" s="37"/>
      <c r="G62" s="41">
        <v>0</v>
      </c>
      <c r="H62" s="41">
        <v>0</v>
      </c>
    </row>
    <row r="63" spans="1:8" s="21" customFormat="1" ht="12.75" customHeight="1">
      <c r="A63" s="24"/>
      <c r="B63" s="37" t="s">
        <v>129</v>
      </c>
      <c r="C63" s="57" t="s">
        <v>130</v>
      </c>
      <c r="D63" s="42"/>
      <c r="E63" s="59"/>
      <c r="F63" s="37"/>
      <c r="G63" s="41">
        <v>9305.74</v>
      </c>
      <c r="H63" s="41">
        <v>9311.2900000000009</v>
      </c>
    </row>
    <row r="64" spans="1:8" s="21" customFormat="1" ht="12.75" customHeight="1">
      <c r="A64" s="24"/>
      <c r="B64" s="31" t="s">
        <v>131</v>
      </c>
      <c r="C64" s="32" t="s">
        <v>132</v>
      </c>
      <c r="D64" s="33"/>
      <c r="E64" s="34"/>
      <c r="F64" s="37"/>
      <c r="G64" s="36">
        <f>SUM(G65,G69)</f>
        <v>241782.61000000002</v>
      </c>
      <c r="H64" s="36">
        <f>SUM(H65,H69)</f>
        <v>121965.3</v>
      </c>
    </row>
    <row r="65" spans="1:8" s="21" customFormat="1" ht="12.75" customHeight="1">
      <c r="A65" s="24"/>
      <c r="B65" s="37" t="s">
        <v>59</v>
      </c>
      <c r="C65" s="38" t="s">
        <v>133</v>
      </c>
      <c r="D65" s="79"/>
      <c r="E65" s="80"/>
      <c r="F65" s="37" t="s">
        <v>273</v>
      </c>
      <c r="G65" s="41">
        <f>SUM(G66:G68)</f>
        <v>5106.6899999999996</v>
      </c>
      <c r="H65" s="41">
        <f>SUM(H66:H68)</f>
        <v>5106.6899999999996</v>
      </c>
    </row>
    <row r="66" spans="1:8" s="21" customFormat="1">
      <c r="A66" s="24"/>
      <c r="B66" s="35" t="s">
        <v>61</v>
      </c>
      <c r="C66" s="81"/>
      <c r="D66" s="43" t="s">
        <v>134</v>
      </c>
      <c r="E66" s="82"/>
      <c r="F66" s="37"/>
      <c r="G66" s="41" t="s">
        <v>25</v>
      </c>
      <c r="H66" s="41" t="s">
        <v>25</v>
      </c>
    </row>
    <row r="67" spans="1:8" s="21" customFormat="1" ht="12.75" customHeight="1">
      <c r="A67" s="24"/>
      <c r="B67" s="35" t="s">
        <v>63</v>
      </c>
      <c r="C67" s="42"/>
      <c r="D67" s="43" t="s">
        <v>135</v>
      </c>
      <c r="E67" s="46"/>
      <c r="F67" s="37"/>
      <c r="G67" s="41">
        <v>5106.6899999999996</v>
      </c>
      <c r="H67" s="41">
        <v>5106.6899999999996</v>
      </c>
    </row>
    <row r="68" spans="1:8" s="21" customFormat="1" ht="12.75" customHeight="1">
      <c r="A68" s="24"/>
      <c r="B68" s="35" t="s">
        <v>136</v>
      </c>
      <c r="C68" s="42"/>
      <c r="D68" s="43" t="s">
        <v>137</v>
      </c>
      <c r="E68" s="46"/>
      <c r="F68" s="47"/>
      <c r="G68" s="41" t="s">
        <v>25</v>
      </c>
      <c r="H68" s="41" t="s">
        <v>25</v>
      </c>
    </row>
    <row r="69" spans="1:8" s="86" customFormat="1" ht="12.75" customHeight="1">
      <c r="A69" s="24"/>
      <c r="B69" s="63" t="s">
        <v>71</v>
      </c>
      <c r="C69" s="83" t="s">
        <v>138</v>
      </c>
      <c r="D69" s="84"/>
      <c r="E69" s="85"/>
      <c r="F69" s="63" t="s">
        <v>274</v>
      </c>
      <c r="G69" s="41">
        <f>SUM(G70:G75,G78:G83)</f>
        <v>236675.92</v>
      </c>
      <c r="H69" s="41">
        <f>SUM(H70:H75,H78:H83)</f>
        <v>116858.61</v>
      </c>
    </row>
    <row r="70" spans="1:8" s="21" customFormat="1" ht="12.75" customHeight="1">
      <c r="A70" s="24"/>
      <c r="B70" s="35" t="s">
        <v>73</v>
      </c>
      <c r="C70" s="42"/>
      <c r="D70" s="43" t="s">
        <v>139</v>
      </c>
      <c r="E70" s="44"/>
      <c r="F70" s="37"/>
      <c r="G70" s="41" t="s">
        <v>25</v>
      </c>
      <c r="H70" s="41" t="s">
        <v>25</v>
      </c>
    </row>
    <row r="71" spans="1:8" s="21" customFormat="1" ht="12.75" customHeight="1">
      <c r="A71" s="24"/>
      <c r="B71" s="35" t="s">
        <v>75</v>
      </c>
      <c r="C71" s="81"/>
      <c r="D71" s="43" t="s">
        <v>140</v>
      </c>
      <c r="E71" s="82"/>
      <c r="F71" s="37"/>
      <c r="G71" s="41" t="s">
        <v>25</v>
      </c>
      <c r="H71" s="41" t="s">
        <v>25</v>
      </c>
    </row>
    <row r="72" spans="1:8" s="21" customFormat="1">
      <c r="A72" s="24"/>
      <c r="B72" s="35" t="s">
        <v>77</v>
      </c>
      <c r="C72" s="81"/>
      <c r="D72" s="43" t="s">
        <v>141</v>
      </c>
      <c r="E72" s="82"/>
      <c r="F72" s="37"/>
      <c r="G72" s="41" t="s">
        <v>25</v>
      </c>
      <c r="H72" s="41" t="s">
        <v>25</v>
      </c>
    </row>
    <row r="73" spans="1:8" s="21" customFormat="1">
      <c r="A73" s="24"/>
      <c r="B73" s="87" t="s">
        <v>79</v>
      </c>
      <c r="C73" s="65"/>
      <c r="D73" s="88" t="s">
        <v>142</v>
      </c>
      <c r="E73" s="72"/>
      <c r="F73" s="37"/>
      <c r="G73" s="41" t="s">
        <v>25</v>
      </c>
      <c r="H73" s="41" t="s">
        <v>25</v>
      </c>
    </row>
    <row r="74" spans="1:8" s="21" customFormat="1">
      <c r="A74" s="24"/>
      <c r="B74" s="37" t="s">
        <v>81</v>
      </c>
      <c r="C74" s="49"/>
      <c r="D74" s="49" t="s">
        <v>143</v>
      </c>
      <c r="E74" s="44"/>
      <c r="F74" s="89"/>
      <c r="G74" s="41" t="s">
        <v>25</v>
      </c>
      <c r="H74" s="41" t="s">
        <v>25</v>
      </c>
    </row>
    <row r="75" spans="1:8" s="21" customFormat="1" ht="12.75" customHeight="1">
      <c r="A75" s="24"/>
      <c r="B75" s="90" t="s">
        <v>83</v>
      </c>
      <c r="C75" s="84"/>
      <c r="D75" s="91" t="s">
        <v>144</v>
      </c>
      <c r="E75" s="92"/>
      <c r="F75" s="37"/>
      <c r="G75" s="41">
        <f>SUM(G76,G77)</f>
        <v>0</v>
      </c>
      <c r="H75" s="41">
        <f>SUM(H76,H77)</f>
        <v>0</v>
      </c>
    </row>
    <row r="76" spans="1:8" s="21" customFormat="1" ht="12.75" customHeight="1">
      <c r="A76" s="24"/>
      <c r="B76" s="67" t="s">
        <v>145</v>
      </c>
      <c r="C76" s="54"/>
      <c r="D76" s="74"/>
      <c r="E76" s="56" t="s">
        <v>146</v>
      </c>
      <c r="F76" s="37"/>
      <c r="G76" s="41" t="s">
        <v>25</v>
      </c>
      <c r="H76" s="41" t="s">
        <v>25</v>
      </c>
    </row>
    <row r="77" spans="1:8" s="21" customFormat="1" ht="12.75" customHeight="1">
      <c r="A77" s="24"/>
      <c r="B77" s="67" t="s">
        <v>147</v>
      </c>
      <c r="C77" s="54"/>
      <c r="D77" s="74"/>
      <c r="E77" s="56" t="s">
        <v>148</v>
      </c>
      <c r="F77" s="47"/>
      <c r="G77" s="41">
        <v>0</v>
      </c>
      <c r="H77" s="41">
        <v>0</v>
      </c>
    </row>
    <row r="78" spans="1:8" s="21" customFormat="1" ht="12.75" customHeight="1">
      <c r="A78" s="24"/>
      <c r="B78" s="67" t="s">
        <v>85</v>
      </c>
      <c r="C78" s="69"/>
      <c r="D78" s="93" t="s">
        <v>149</v>
      </c>
      <c r="E78" s="94"/>
      <c r="F78" s="47"/>
      <c r="G78" s="41" t="s">
        <v>25</v>
      </c>
      <c r="H78" s="41" t="s">
        <v>25</v>
      </c>
    </row>
    <row r="79" spans="1:8" s="21" customFormat="1" ht="12.75" customHeight="1">
      <c r="A79" s="24"/>
      <c r="B79" s="67" t="s">
        <v>87</v>
      </c>
      <c r="C79" s="95"/>
      <c r="D79" s="55" t="s">
        <v>150</v>
      </c>
      <c r="E79" s="96"/>
      <c r="F79" s="37"/>
      <c r="G79" s="41" t="s">
        <v>25</v>
      </c>
      <c r="H79" s="41" t="s">
        <v>25</v>
      </c>
    </row>
    <row r="80" spans="1:8" s="21" customFormat="1" ht="12.75" customHeight="1">
      <c r="A80" s="24"/>
      <c r="B80" s="67" t="s">
        <v>89</v>
      </c>
      <c r="C80" s="42"/>
      <c r="D80" s="43" t="s">
        <v>151</v>
      </c>
      <c r="E80" s="46"/>
      <c r="F80" s="37"/>
      <c r="G80" s="41">
        <v>11448.52</v>
      </c>
      <c r="H80" s="41">
        <v>8652.5300000000007</v>
      </c>
    </row>
    <row r="81" spans="1:8" s="21" customFormat="1" ht="12.75" customHeight="1">
      <c r="A81" s="24"/>
      <c r="B81" s="67" t="s">
        <v>152</v>
      </c>
      <c r="C81" s="42"/>
      <c r="D81" s="43" t="s">
        <v>153</v>
      </c>
      <c r="E81" s="46"/>
      <c r="F81" s="37"/>
      <c r="G81" s="41">
        <v>117518.72</v>
      </c>
      <c r="H81" s="41">
        <v>0</v>
      </c>
    </row>
    <row r="82" spans="1:8" s="21" customFormat="1" ht="12.75" customHeight="1">
      <c r="A82" s="24"/>
      <c r="B82" s="35" t="s">
        <v>154</v>
      </c>
      <c r="C82" s="54"/>
      <c r="D82" s="55" t="s">
        <v>155</v>
      </c>
      <c r="E82" s="56"/>
      <c r="F82" s="37"/>
      <c r="G82" s="41">
        <v>107635.34</v>
      </c>
      <c r="H82" s="41">
        <v>108132.34</v>
      </c>
    </row>
    <row r="83" spans="1:8" s="21" customFormat="1" ht="12.75" customHeight="1">
      <c r="A83" s="24"/>
      <c r="B83" s="35" t="s">
        <v>156</v>
      </c>
      <c r="C83" s="42"/>
      <c r="D83" s="43" t="s">
        <v>157</v>
      </c>
      <c r="E83" s="46"/>
      <c r="F83" s="47"/>
      <c r="G83" s="41">
        <v>73.34</v>
      </c>
      <c r="H83" s="41">
        <v>73.739999999999995</v>
      </c>
    </row>
    <row r="84" spans="1:8" s="21" customFormat="1" ht="12.75" customHeight="1">
      <c r="A84" s="24"/>
      <c r="B84" s="31" t="s">
        <v>158</v>
      </c>
      <c r="C84" s="97" t="s">
        <v>159</v>
      </c>
      <c r="D84" s="98"/>
      <c r="E84" s="99"/>
      <c r="F84" s="47" t="s">
        <v>275</v>
      </c>
      <c r="G84" s="36">
        <f>SUM(G85,G86,G89,G90)</f>
        <v>9260.9799999998704</v>
      </c>
      <c r="H84" s="36">
        <f>SUM(H85,H86,H89,H90)</f>
        <v>8731.7399999998997</v>
      </c>
    </row>
    <row r="85" spans="1:8" s="21" customFormat="1" ht="12.75" customHeight="1">
      <c r="A85" s="24"/>
      <c r="B85" s="37" t="s">
        <v>59</v>
      </c>
      <c r="C85" s="57" t="s">
        <v>160</v>
      </c>
      <c r="D85" s="42"/>
      <c r="E85" s="59"/>
      <c r="F85" s="47"/>
      <c r="G85" s="41" t="s">
        <v>25</v>
      </c>
      <c r="H85" s="41" t="s">
        <v>25</v>
      </c>
    </row>
    <row r="86" spans="1:8" s="21" customFormat="1" ht="12.75" customHeight="1">
      <c r="A86" s="24"/>
      <c r="B86" s="37" t="s">
        <v>71</v>
      </c>
      <c r="C86" s="38" t="s">
        <v>161</v>
      </c>
      <c r="D86" s="79"/>
      <c r="E86" s="80"/>
      <c r="F86" s="37"/>
      <c r="G86" s="41">
        <f>SUM(G87,G88)</f>
        <v>0</v>
      </c>
      <c r="H86" s="41">
        <f>SUM(H87,H88)</f>
        <v>0</v>
      </c>
    </row>
    <row r="87" spans="1:8" s="21" customFormat="1" ht="12.75" customHeight="1">
      <c r="A87" s="24"/>
      <c r="B87" s="35" t="s">
        <v>73</v>
      </c>
      <c r="C87" s="42"/>
      <c r="D87" s="43" t="s">
        <v>162</v>
      </c>
      <c r="E87" s="46"/>
      <c r="F87" s="37"/>
      <c r="G87" s="41" t="s">
        <v>25</v>
      </c>
      <c r="H87" s="41" t="s">
        <v>25</v>
      </c>
    </row>
    <row r="88" spans="1:8" s="21" customFormat="1" ht="12.75" customHeight="1">
      <c r="A88" s="24"/>
      <c r="B88" s="35" t="s">
        <v>75</v>
      </c>
      <c r="C88" s="42"/>
      <c r="D88" s="43" t="s">
        <v>163</v>
      </c>
      <c r="E88" s="46"/>
      <c r="F88" s="37"/>
      <c r="G88" s="41" t="s">
        <v>25</v>
      </c>
      <c r="H88" s="41" t="s">
        <v>25</v>
      </c>
    </row>
    <row r="89" spans="1:8" s="21" customFormat="1" ht="12.75" customHeight="1">
      <c r="A89" s="24"/>
      <c r="B89" s="63" t="s">
        <v>91</v>
      </c>
      <c r="C89" s="74" t="s">
        <v>164</v>
      </c>
      <c r="D89" s="74"/>
      <c r="E89" s="100"/>
      <c r="F89" s="37"/>
      <c r="G89" s="41" t="s">
        <v>25</v>
      </c>
      <c r="H89" s="41" t="s">
        <v>25</v>
      </c>
    </row>
    <row r="90" spans="1:8" s="21" customFormat="1" ht="12.75" customHeight="1">
      <c r="A90" s="24"/>
      <c r="B90" s="50" t="s">
        <v>93</v>
      </c>
      <c r="C90" s="51" t="s">
        <v>165</v>
      </c>
      <c r="D90" s="52"/>
      <c r="E90" s="53"/>
      <c r="F90" s="37"/>
      <c r="G90" s="41">
        <f>SUM(G91:G92)</f>
        <v>9260.9799999998704</v>
      </c>
      <c r="H90" s="41">
        <f>SUM(H91:H92)</f>
        <v>8731.7399999998997</v>
      </c>
    </row>
    <row r="91" spans="1:8" s="21" customFormat="1" ht="12.75" customHeight="1">
      <c r="A91" s="24"/>
      <c r="B91" s="35" t="s">
        <v>166</v>
      </c>
      <c r="C91" s="33"/>
      <c r="D91" s="43" t="s">
        <v>167</v>
      </c>
      <c r="E91" s="101"/>
      <c r="F91" s="47"/>
      <c r="G91" s="41">
        <v>529.23999999986995</v>
      </c>
      <c r="H91" s="41">
        <v>3101.8999999999</v>
      </c>
    </row>
    <row r="92" spans="1:8" s="21" customFormat="1" ht="12.75" customHeight="1">
      <c r="A92" s="24"/>
      <c r="B92" s="35" t="s">
        <v>168</v>
      </c>
      <c r="C92" s="33"/>
      <c r="D92" s="43" t="s">
        <v>169</v>
      </c>
      <c r="E92" s="101"/>
      <c r="F92" s="47"/>
      <c r="G92" s="41">
        <v>8731.74</v>
      </c>
      <c r="H92" s="41">
        <v>5629.84</v>
      </c>
    </row>
    <row r="93" spans="1:8" s="21" customFormat="1" ht="12.75" customHeight="1">
      <c r="A93" s="24"/>
      <c r="B93" s="31" t="s">
        <v>170</v>
      </c>
      <c r="C93" s="97" t="s">
        <v>171</v>
      </c>
      <c r="D93" s="99"/>
      <c r="E93" s="99"/>
      <c r="F93" s="47"/>
      <c r="G93" s="36"/>
      <c r="H93" s="36"/>
    </row>
    <row r="94" spans="1:8" s="21" customFormat="1" ht="25.5" customHeight="1">
      <c r="A94" s="24"/>
      <c r="B94" s="31"/>
      <c r="C94" s="152" t="s">
        <v>172</v>
      </c>
      <c r="D94" s="149"/>
      <c r="E94" s="150"/>
      <c r="F94" s="37"/>
      <c r="G94" s="102">
        <f>SUM(G59,G64,G84,G93)</f>
        <v>2374657.9700000002</v>
      </c>
      <c r="H94" s="102">
        <f>SUM(H59,H64,H84,H93)</f>
        <v>471808.89999999985</v>
      </c>
    </row>
    <row r="95" spans="1:8" s="21" customFormat="1">
      <c r="A95" s="24"/>
      <c r="B95" s="103"/>
      <c r="C95" s="104"/>
      <c r="D95" s="104"/>
      <c r="E95" s="104"/>
      <c r="F95" s="104"/>
    </row>
    <row r="96" spans="1:8" s="21" customFormat="1" ht="12.75" customHeight="1">
      <c r="A96" s="24"/>
      <c r="B96" s="153" t="s">
        <v>173</v>
      </c>
      <c r="C96" s="153"/>
      <c r="D96" s="153"/>
      <c r="E96" s="153"/>
      <c r="F96" s="105"/>
      <c r="G96" s="154" t="s">
        <v>174</v>
      </c>
      <c r="H96" s="154"/>
    </row>
    <row r="97" spans="1:8" s="21" customFormat="1" ht="12.75" customHeight="1">
      <c r="A97" s="24"/>
      <c r="B97" s="155" t="s">
        <v>175</v>
      </c>
      <c r="C97" s="155"/>
      <c r="D97" s="155"/>
      <c r="E97" s="155"/>
      <c r="F97" s="21" t="s">
        <v>176</v>
      </c>
      <c r="G97" s="131" t="s">
        <v>177</v>
      </c>
      <c r="H97" s="131"/>
    </row>
    <row r="98" spans="1:8" s="21" customFormat="1">
      <c r="A98" s="24"/>
      <c r="B98" s="28"/>
      <c r="C98" s="28"/>
      <c r="D98" s="28"/>
      <c r="E98" s="28"/>
      <c r="F98" s="28"/>
      <c r="G98" s="28"/>
      <c r="H98" s="28"/>
    </row>
    <row r="99" spans="1:8" s="21" customFormat="1" ht="12.75" customHeight="1">
      <c r="A99" s="24"/>
      <c r="B99" s="156" t="s">
        <v>178</v>
      </c>
      <c r="C99" s="156"/>
      <c r="D99" s="156"/>
      <c r="E99" s="156"/>
      <c r="F99" s="106"/>
      <c r="G99" s="157" t="s">
        <v>179</v>
      </c>
      <c r="H99" s="157"/>
    </row>
    <row r="100" spans="1:8" s="21" customFormat="1" ht="12.75" customHeight="1">
      <c r="A100" s="24"/>
      <c r="B100" s="151" t="s">
        <v>180</v>
      </c>
      <c r="C100" s="151"/>
      <c r="D100" s="151"/>
      <c r="E100" s="151"/>
      <c r="F100" s="86" t="s">
        <v>176</v>
      </c>
      <c r="G100" s="140" t="s">
        <v>177</v>
      </c>
      <c r="H100" s="140"/>
    </row>
    <row r="101" spans="1:8" s="21" customFormat="1">
      <c r="A101" s="24"/>
    </row>
    <row r="102" spans="1:8" s="21" customFormat="1">
      <c r="A102" s="24"/>
    </row>
    <row r="103" spans="1:8" s="21" customFormat="1">
      <c r="A103" s="24"/>
    </row>
    <row r="104" spans="1:8" s="21" customFormat="1">
      <c r="A104" s="24"/>
    </row>
    <row r="105" spans="1:8" s="21" customFormat="1">
      <c r="A105" s="24"/>
    </row>
    <row r="106" spans="1:8" s="21" customFormat="1">
      <c r="A106" s="24"/>
    </row>
    <row r="107" spans="1:8" s="21" customFormat="1">
      <c r="A107" s="24"/>
    </row>
    <row r="108" spans="1:8" s="21" customFormat="1">
      <c r="A108" s="24"/>
    </row>
    <row r="109" spans="1:8" s="21" customFormat="1">
      <c r="A109" s="24"/>
    </row>
    <row r="110" spans="1:8" s="21" customFormat="1">
      <c r="A110" s="24"/>
    </row>
    <row r="111" spans="1:8" s="21" customFormat="1">
      <c r="A111" s="24"/>
    </row>
    <row r="112" spans="1:8" s="21" customFormat="1">
      <c r="A112" s="24"/>
    </row>
    <row r="113" spans="1:1" s="21" customFormat="1">
      <c r="A113" s="24"/>
    </row>
    <row r="114" spans="1:1" s="21" customFormat="1">
      <c r="A114" s="24"/>
    </row>
    <row r="115" spans="1:1" s="21" customFormat="1">
      <c r="A115" s="24"/>
    </row>
    <row r="116" spans="1:1" s="21" customFormat="1">
      <c r="A116" s="24"/>
    </row>
    <row r="117" spans="1:1" s="21" customFormat="1">
      <c r="A117" s="24"/>
    </row>
    <row r="118" spans="1:1" s="21" customFormat="1">
      <c r="A118" s="24"/>
    </row>
    <row r="119" spans="1:1" s="21" customFormat="1">
      <c r="A119"/>
    </row>
  </sheetData>
  <mergeCells count="27">
    <mergeCell ref="B100:E100"/>
    <mergeCell ref="G100:H100"/>
    <mergeCell ref="C94:E94"/>
    <mergeCell ref="B96:E96"/>
    <mergeCell ref="G96:H96"/>
    <mergeCell ref="B97:E97"/>
    <mergeCell ref="G97:H97"/>
    <mergeCell ref="B99:E99"/>
    <mergeCell ref="G99:H99"/>
    <mergeCell ref="C62:E62"/>
    <mergeCell ref="B9:H9"/>
    <mergeCell ref="B10:H11"/>
    <mergeCell ref="B12:F12"/>
    <mergeCell ref="B13:H13"/>
    <mergeCell ref="B14:H14"/>
    <mergeCell ref="B16:H16"/>
    <mergeCell ref="B17:H17"/>
    <mergeCell ref="E18:H18"/>
    <mergeCell ref="C19:E19"/>
    <mergeCell ref="D47:E47"/>
    <mergeCell ref="D53:E53"/>
    <mergeCell ref="B8:H8"/>
    <mergeCell ref="B1:H1"/>
    <mergeCell ref="F2:H2"/>
    <mergeCell ref="F3:H3"/>
    <mergeCell ref="B5:H6"/>
    <mergeCell ref="B7:H7"/>
  </mergeCells>
  <pageMargins left="0.59055118110236227" right="0.19685039370078741" top="0.15748031496062992" bottom="0.15748031496062992" header="0.31496062992125984" footer="0.31496062992125984"/>
  <pageSetup paperSize="9" scale="75" orientation="portrait" horizontalDpi="360" verticalDpi="36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BDA38-912C-44BA-9DC1-3B477EAFF9D6}">
  <dimension ref="B1:J64"/>
  <sheetViews>
    <sheetView topLeftCell="A13" workbookViewId="0">
      <selection activeCell="P22" sqref="P22"/>
    </sheetView>
  </sheetViews>
  <sheetFormatPr defaultRowHeight="12.75"/>
  <cols>
    <col min="1" max="1" width="3.140625" style="107" customWidth="1"/>
    <col min="2" max="2" width="8" style="107" customWidth="1"/>
    <col min="3" max="3" width="1.5703125" style="107" hidden="1" customWidth="1"/>
    <col min="4" max="4" width="30.140625" style="107" customWidth="1"/>
    <col min="5" max="5" width="18.28515625" style="107" customWidth="1"/>
    <col min="6" max="6" width="9.140625" style="107" hidden="1" customWidth="1"/>
    <col min="7" max="7" width="11.7109375" style="107" customWidth="1"/>
    <col min="8" max="8" width="13.140625" style="107" customWidth="1"/>
    <col min="9" max="9" width="14.7109375" style="107" customWidth="1"/>
    <col min="10" max="10" width="15.85546875" style="107" customWidth="1"/>
    <col min="11" max="16384" width="9.140625" style="107"/>
  </cols>
  <sheetData>
    <row r="1" spans="2:10" ht="30" customHeight="1">
      <c r="B1" s="159" t="s">
        <v>0</v>
      </c>
      <c r="C1" s="159"/>
      <c r="D1" s="159"/>
      <c r="E1" s="159"/>
      <c r="F1" s="159"/>
      <c r="G1" s="159"/>
      <c r="H1" s="159"/>
      <c r="I1" s="159"/>
      <c r="J1" s="159"/>
    </row>
    <row r="2" spans="2:10" ht="15.75" customHeight="1">
      <c r="E2" s="108"/>
      <c r="H2" s="1" t="s">
        <v>182</v>
      </c>
      <c r="I2" s="109"/>
      <c r="J2" s="109"/>
    </row>
    <row r="3" spans="2:10" ht="15.75" customHeight="1">
      <c r="H3" s="1" t="s">
        <v>44</v>
      </c>
      <c r="I3" s="109"/>
      <c r="J3" s="109"/>
    </row>
    <row r="4" spans="2:10" ht="4.5" customHeight="1"/>
    <row r="5" spans="2:10" ht="15.75" customHeight="1">
      <c r="B5" s="160" t="s">
        <v>183</v>
      </c>
      <c r="C5" s="160"/>
      <c r="D5" s="160"/>
      <c r="E5" s="160"/>
      <c r="F5" s="160"/>
      <c r="G5" s="160"/>
      <c r="H5" s="160"/>
      <c r="I5" s="160"/>
      <c r="J5" s="160"/>
    </row>
    <row r="6" spans="2:10" ht="15.75" customHeight="1">
      <c r="B6" s="161" t="s">
        <v>184</v>
      </c>
      <c r="C6" s="161"/>
      <c r="D6" s="161"/>
      <c r="E6" s="161"/>
      <c r="F6" s="161"/>
      <c r="G6" s="161"/>
      <c r="H6" s="161"/>
      <c r="I6" s="161"/>
      <c r="J6" s="161"/>
    </row>
    <row r="7" spans="2:10" ht="15.75" customHeight="1">
      <c r="B7" s="162" t="s">
        <v>46</v>
      </c>
      <c r="C7" s="162"/>
      <c r="D7" s="162"/>
      <c r="E7" s="162"/>
      <c r="F7" s="162"/>
      <c r="G7" s="162"/>
      <c r="H7" s="162"/>
      <c r="I7" s="162"/>
      <c r="J7" s="162"/>
    </row>
    <row r="8" spans="2:10" ht="15" customHeight="1">
      <c r="B8" s="163" t="s">
        <v>185</v>
      </c>
      <c r="C8" s="163"/>
      <c r="D8" s="163"/>
      <c r="E8" s="163"/>
      <c r="F8" s="163"/>
      <c r="G8" s="163"/>
      <c r="H8" s="163"/>
      <c r="I8" s="163"/>
      <c r="J8" s="163"/>
    </row>
    <row r="9" spans="2:10" ht="15" customHeight="1">
      <c r="B9" s="158" t="s">
        <v>48</v>
      </c>
      <c r="C9" s="158"/>
      <c r="D9" s="158"/>
      <c r="E9" s="158"/>
      <c r="F9" s="158"/>
      <c r="G9" s="158"/>
      <c r="H9" s="158"/>
      <c r="I9" s="158"/>
      <c r="J9" s="158"/>
    </row>
    <row r="10" spans="2:10" ht="15" customHeight="1">
      <c r="B10" s="163" t="s">
        <v>186</v>
      </c>
      <c r="C10" s="163"/>
      <c r="D10" s="163"/>
      <c r="E10" s="163"/>
      <c r="F10" s="163"/>
      <c r="G10" s="163"/>
      <c r="H10" s="163"/>
      <c r="I10" s="163"/>
      <c r="J10" s="163"/>
    </row>
    <row r="11" spans="2:10" ht="15" customHeight="1">
      <c r="B11" s="167" t="s">
        <v>187</v>
      </c>
      <c r="C11" s="167"/>
      <c r="D11" s="167"/>
      <c r="E11" s="167"/>
      <c r="F11" s="167"/>
      <c r="G11" s="167"/>
      <c r="H11" s="167"/>
      <c r="I11" s="167"/>
      <c r="J11" s="167"/>
    </row>
    <row r="12" spans="2:10" ht="12" customHeight="1">
      <c r="B12" s="168"/>
      <c r="C12" s="168"/>
      <c r="D12" s="168"/>
      <c r="E12" s="168"/>
      <c r="F12" s="168"/>
      <c r="G12" s="168"/>
      <c r="H12" s="168"/>
      <c r="I12" s="168"/>
      <c r="J12" s="168"/>
    </row>
    <row r="13" spans="2:10" ht="15" customHeight="1">
      <c r="B13" s="169" t="s">
        <v>188</v>
      </c>
      <c r="C13" s="169"/>
      <c r="D13" s="169"/>
      <c r="E13" s="169"/>
      <c r="F13" s="169"/>
      <c r="G13" s="169"/>
      <c r="H13" s="169"/>
      <c r="I13" s="169"/>
      <c r="J13" s="169"/>
    </row>
    <row r="14" spans="2:10" ht="9.75" customHeight="1">
      <c r="B14" s="167"/>
      <c r="C14" s="167"/>
      <c r="D14" s="167"/>
      <c r="E14" s="167"/>
      <c r="F14" s="167"/>
      <c r="G14" s="167"/>
      <c r="H14" s="167"/>
      <c r="I14" s="167"/>
      <c r="J14" s="167"/>
    </row>
    <row r="15" spans="2:10" ht="15" customHeight="1">
      <c r="B15" s="169" t="s">
        <v>51</v>
      </c>
      <c r="C15" s="169"/>
      <c r="D15" s="169"/>
      <c r="E15" s="169"/>
      <c r="F15" s="169"/>
      <c r="G15" s="169"/>
      <c r="H15" s="169"/>
      <c r="I15" s="169"/>
      <c r="J15" s="169"/>
    </row>
    <row r="16" spans="2:10" ht="9.75" customHeight="1">
      <c r="B16" s="110"/>
      <c r="C16" s="111"/>
      <c r="D16" s="111"/>
      <c r="E16" s="111"/>
      <c r="F16" s="111"/>
      <c r="G16" s="111"/>
      <c r="H16" s="111"/>
      <c r="I16" s="111"/>
      <c r="J16" s="111"/>
    </row>
    <row r="17" spans="2:10" ht="15" customHeight="1">
      <c r="B17" s="170" t="s">
        <v>278</v>
      </c>
      <c r="C17" s="170"/>
      <c r="D17" s="170"/>
      <c r="E17" s="170"/>
      <c r="F17" s="170"/>
      <c r="G17" s="170"/>
      <c r="H17" s="170"/>
      <c r="I17" s="170"/>
      <c r="J17" s="170"/>
    </row>
    <row r="18" spans="2:10" ht="15" customHeight="1">
      <c r="B18" s="167" t="s">
        <v>52</v>
      </c>
      <c r="C18" s="167"/>
      <c r="D18" s="167"/>
      <c r="E18" s="167"/>
      <c r="F18" s="167"/>
      <c r="G18" s="167"/>
      <c r="H18" s="167"/>
      <c r="I18" s="167"/>
      <c r="J18" s="167"/>
    </row>
    <row r="19" spans="2:10" s="111" customFormat="1" ht="15" customHeight="1">
      <c r="B19" s="171" t="s">
        <v>189</v>
      </c>
      <c r="C19" s="171"/>
      <c r="D19" s="171"/>
      <c r="E19" s="171"/>
      <c r="F19" s="171"/>
      <c r="G19" s="171"/>
      <c r="H19" s="171"/>
      <c r="I19" s="171"/>
      <c r="J19" s="171"/>
    </row>
    <row r="20" spans="2:10" s="113" customFormat="1" ht="50.1" customHeight="1">
      <c r="B20" s="172" t="s">
        <v>6</v>
      </c>
      <c r="C20" s="173"/>
      <c r="D20" s="172" t="s">
        <v>53</v>
      </c>
      <c r="E20" s="174"/>
      <c r="F20" s="174"/>
      <c r="G20" s="173"/>
      <c r="H20" s="112" t="s">
        <v>190</v>
      </c>
      <c r="I20" s="112" t="s">
        <v>191</v>
      </c>
      <c r="J20" s="112" t="s">
        <v>192</v>
      </c>
    </row>
    <row r="21" spans="2:10" ht="15.75" customHeight="1">
      <c r="B21" s="114" t="s">
        <v>57</v>
      </c>
      <c r="C21" s="115" t="s">
        <v>193</v>
      </c>
      <c r="D21" s="164" t="s">
        <v>193</v>
      </c>
      <c r="E21" s="165"/>
      <c r="F21" s="165"/>
      <c r="G21" s="166"/>
      <c r="H21" s="116"/>
      <c r="I21" s="117">
        <f>SUM(I22,I27,I28)</f>
        <v>439804.21</v>
      </c>
      <c r="J21" s="117">
        <f>SUM(J22,J27,J28)</f>
        <v>329097.35000000003</v>
      </c>
    </row>
    <row r="22" spans="2:10" ht="15.75" customHeight="1">
      <c r="B22" s="118" t="s">
        <v>59</v>
      </c>
      <c r="C22" s="119" t="s">
        <v>194</v>
      </c>
      <c r="D22" s="178" t="s">
        <v>194</v>
      </c>
      <c r="E22" s="179"/>
      <c r="F22" s="179"/>
      <c r="G22" s="180"/>
      <c r="H22" s="120"/>
      <c r="I22" s="121">
        <f>SUM(I23:I26)</f>
        <v>412664.87</v>
      </c>
      <c r="J22" s="121">
        <f>SUM(J23:J26)</f>
        <v>329097.35000000003</v>
      </c>
    </row>
    <row r="23" spans="2:10" ht="15.75" customHeight="1">
      <c r="B23" s="118" t="s">
        <v>195</v>
      </c>
      <c r="C23" s="119" t="s">
        <v>126</v>
      </c>
      <c r="D23" s="178" t="s">
        <v>126</v>
      </c>
      <c r="E23" s="179"/>
      <c r="F23" s="179"/>
      <c r="G23" s="180"/>
      <c r="H23" s="120"/>
      <c r="I23" s="122">
        <v>149784.71</v>
      </c>
      <c r="J23" s="122">
        <v>136764.69</v>
      </c>
    </row>
    <row r="24" spans="2:10" ht="15.75" customHeight="1">
      <c r="B24" s="118" t="s">
        <v>196</v>
      </c>
      <c r="C24" s="123" t="s">
        <v>197</v>
      </c>
      <c r="D24" s="175" t="s">
        <v>197</v>
      </c>
      <c r="E24" s="176"/>
      <c r="F24" s="176"/>
      <c r="G24" s="177"/>
      <c r="H24" s="120"/>
      <c r="I24" s="122">
        <v>260695.35</v>
      </c>
      <c r="J24" s="122">
        <v>192225.71</v>
      </c>
    </row>
    <row r="25" spans="2:10" ht="15.75" customHeight="1">
      <c r="B25" s="118" t="s">
        <v>198</v>
      </c>
      <c r="C25" s="119" t="s">
        <v>199</v>
      </c>
      <c r="D25" s="175" t="s">
        <v>199</v>
      </c>
      <c r="E25" s="176"/>
      <c r="F25" s="176"/>
      <c r="G25" s="177"/>
      <c r="H25" s="120"/>
      <c r="I25" s="122">
        <v>639.02</v>
      </c>
      <c r="J25" s="122">
        <v>0</v>
      </c>
    </row>
    <row r="26" spans="2:10" ht="15.75" customHeight="1">
      <c r="B26" s="118" t="s">
        <v>200</v>
      </c>
      <c r="C26" s="123" t="s">
        <v>201</v>
      </c>
      <c r="D26" s="175" t="s">
        <v>201</v>
      </c>
      <c r="E26" s="176"/>
      <c r="F26" s="176"/>
      <c r="G26" s="177"/>
      <c r="H26" s="120"/>
      <c r="I26" s="122">
        <v>1545.79</v>
      </c>
      <c r="J26" s="122">
        <v>106.95</v>
      </c>
    </row>
    <row r="27" spans="2:10" ht="15.75" customHeight="1">
      <c r="B27" s="118" t="s">
        <v>71</v>
      </c>
      <c r="C27" s="119" t="s">
        <v>202</v>
      </c>
      <c r="D27" s="175" t="s">
        <v>202</v>
      </c>
      <c r="E27" s="176"/>
      <c r="F27" s="176"/>
      <c r="G27" s="177"/>
      <c r="H27" s="120"/>
      <c r="I27" s="121"/>
      <c r="J27" s="124"/>
    </row>
    <row r="28" spans="2:10" ht="15.75" customHeight="1">
      <c r="B28" s="118" t="s">
        <v>91</v>
      </c>
      <c r="C28" s="119" t="s">
        <v>203</v>
      </c>
      <c r="D28" s="175" t="s">
        <v>203</v>
      </c>
      <c r="E28" s="176"/>
      <c r="F28" s="176"/>
      <c r="G28" s="177"/>
      <c r="H28" s="120" t="s">
        <v>276</v>
      </c>
      <c r="I28" s="121">
        <f>SUM(I29)+SUM(I30)</f>
        <v>27139.34</v>
      </c>
      <c r="J28" s="121">
        <f>SUM(J29)+SUM(J30)</f>
        <v>0</v>
      </c>
    </row>
    <row r="29" spans="2:10" ht="15.75" customHeight="1">
      <c r="B29" s="118" t="s">
        <v>204</v>
      </c>
      <c r="C29" s="123" t="s">
        <v>205</v>
      </c>
      <c r="D29" s="175" t="s">
        <v>205</v>
      </c>
      <c r="E29" s="176"/>
      <c r="F29" s="176"/>
      <c r="G29" s="177"/>
      <c r="H29" s="120"/>
      <c r="I29" s="122">
        <v>27139.34</v>
      </c>
      <c r="J29" s="122">
        <v>0</v>
      </c>
    </row>
    <row r="30" spans="2:10" ht="15.75" customHeight="1">
      <c r="B30" s="118" t="s">
        <v>206</v>
      </c>
      <c r="C30" s="123" t="s">
        <v>207</v>
      </c>
      <c r="D30" s="175" t="s">
        <v>207</v>
      </c>
      <c r="E30" s="176"/>
      <c r="F30" s="176"/>
      <c r="G30" s="177"/>
      <c r="H30" s="120"/>
      <c r="I30" s="122" t="s">
        <v>25</v>
      </c>
      <c r="J30" s="122" t="s">
        <v>25</v>
      </c>
    </row>
    <row r="31" spans="2:10" ht="15.75" customHeight="1">
      <c r="B31" s="114" t="s">
        <v>97</v>
      </c>
      <c r="C31" s="115" t="s">
        <v>208</v>
      </c>
      <c r="D31" s="164" t="s">
        <v>208</v>
      </c>
      <c r="E31" s="165"/>
      <c r="F31" s="165"/>
      <c r="G31" s="166"/>
      <c r="H31" s="116" t="s">
        <v>277</v>
      </c>
      <c r="I31" s="117">
        <f>SUM(I32:I45)</f>
        <v>439402.72000000009</v>
      </c>
      <c r="J31" s="117">
        <f>SUM(J32:J45)</f>
        <v>328995.95</v>
      </c>
    </row>
    <row r="32" spans="2:10" ht="15.75" customHeight="1">
      <c r="B32" s="118" t="s">
        <v>59</v>
      </c>
      <c r="C32" s="119" t="s">
        <v>209</v>
      </c>
      <c r="D32" s="175" t="s">
        <v>210</v>
      </c>
      <c r="E32" s="176"/>
      <c r="F32" s="176"/>
      <c r="G32" s="177"/>
      <c r="H32" s="120"/>
      <c r="I32" s="122">
        <v>351557.77</v>
      </c>
      <c r="J32" s="122">
        <v>312451.51</v>
      </c>
    </row>
    <row r="33" spans="2:10" ht="15.75" customHeight="1">
      <c r="B33" s="118" t="s">
        <v>71</v>
      </c>
      <c r="C33" s="119" t="s">
        <v>211</v>
      </c>
      <c r="D33" s="175" t="s">
        <v>212</v>
      </c>
      <c r="E33" s="176"/>
      <c r="F33" s="176"/>
      <c r="G33" s="177"/>
      <c r="H33" s="120"/>
      <c r="I33" s="122">
        <v>36100.160000000003</v>
      </c>
      <c r="J33" s="122">
        <v>6530.78</v>
      </c>
    </row>
    <row r="34" spans="2:10" ht="15.75" customHeight="1">
      <c r="B34" s="118" t="s">
        <v>91</v>
      </c>
      <c r="C34" s="119" t="s">
        <v>213</v>
      </c>
      <c r="D34" s="175" t="s">
        <v>214</v>
      </c>
      <c r="E34" s="176"/>
      <c r="F34" s="176"/>
      <c r="G34" s="177"/>
      <c r="H34" s="120"/>
      <c r="I34" s="122">
        <v>8281.32</v>
      </c>
      <c r="J34" s="122">
        <v>6796.95</v>
      </c>
    </row>
    <row r="35" spans="2:10" ht="15.75" customHeight="1">
      <c r="B35" s="118" t="s">
        <v>93</v>
      </c>
      <c r="C35" s="119" t="s">
        <v>215</v>
      </c>
      <c r="D35" s="178" t="s">
        <v>216</v>
      </c>
      <c r="E35" s="179"/>
      <c r="F35" s="179"/>
      <c r="G35" s="180"/>
      <c r="H35" s="120"/>
      <c r="I35" s="122">
        <v>0</v>
      </c>
      <c r="J35" s="122">
        <v>0</v>
      </c>
    </row>
    <row r="36" spans="2:10" ht="15.75" customHeight="1">
      <c r="B36" s="118" t="s">
        <v>95</v>
      </c>
      <c r="C36" s="119" t="s">
        <v>217</v>
      </c>
      <c r="D36" s="178" t="s">
        <v>218</v>
      </c>
      <c r="E36" s="179"/>
      <c r="F36" s="179"/>
      <c r="G36" s="180"/>
      <c r="H36" s="120"/>
      <c r="I36" s="122" t="s">
        <v>25</v>
      </c>
      <c r="J36" s="122" t="s">
        <v>25</v>
      </c>
    </row>
    <row r="37" spans="2:10" ht="15.75" customHeight="1">
      <c r="B37" s="118" t="s">
        <v>219</v>
      </c>
      <c r="C37" s="119" t="s">
        <v>220</v>
      </c>
      <c r="D37" s="178" t="s">
        <v>221</v>
      </c>
      <c r="E37" s="179"/>
      <c r="F37" s="179"/>
      <c r="G37" s="180"/>
      <c r="H37" s="120"/>
      <c r="I37" s="122">
        <v>951.96</v>
      </c>
      <c r="J37" s="122">
        <v>144</v>
      </c>
    </row>
    <row r="38" spans="2:10" ht="15.75" customHeight="1">
      <c r="B38" s="118" t="s">
        <v>222</v>
      </c>
      <c r="C38" s="119" t="s">
        <v>223</v>
      </c>
      <c r="D38" s="178" t="s">
        <v>224</v>
      </c>
      <c r="E38" s="179"/>
      <c r="F38" s="179"/>
      <c r="G38" s="180"/>
      <c r="H38" s="120"/>
      <c r="I38" s="122">
        <v>244.95</v>
      </c>
      <c r="J38" s="122">
        <v>0</v>
      </c>
    </row>
    <row r="39" spans="2:10" ht="15.75" customHeight="1">
      <c r="B39" s="118" t="s">
        <v>225</v>
      </c>
      <c r="C39" s="119" t="s">
        <v>226</v>
      </c>
      <c r="D39" s="175" t="s">
        <v>226</v>
      </c>
      <c r="E39" s="176"/>
      <c r="F39" s="176"/>
      <c r="G39" s="177"/>
      <c r="H39" s="120"/>
      <c r="I39" s="122">
        <v>0</v>
      </c>
      <c r="J39" s="122" t="s">
        <v>25</v>
      </c>
    </row>
    <row r="40" spans="2:10" ht="15.75" customHeight="1">
      <c r="B40" s="118" t="s">
        <v>227</v>
      </c>
      <c r="C40" s="119" t="s">
        <v>228</v>
      </c>
      <c r="D40" s="178" t="s">
        <v>228</v>
      </c>
      <c r="E40" s="179"/>
      <c r="F40" s="179"/>
      <c r="G40" s="180"/>
      <c r="H40" s="120"/>
      <c r="I40" s="122">
        <v>35498.199999999997</v>
      </c>
      <c r="J40" s="122">
        <v>300.67</v>
      </c>
    </row>
    <row r="41" spans="2:10" ht="15.75" customHeight="1">
      <c r="B41" s="118" t="s">
        <v>229</v>
      </c>
      <c r="C41" s="119" t="s">
        <v>230</v>
      </c>
      <c r="D41" s="175" t="s">
        <v>231</v>
      </c>
      <c r="E41" s="176"/>
      <c r="F41" s="176"/>
      <c r="G41" s="177"/>
      <c r="H41" s="120"/>
      <c r="I41" s="122" t="s">
        <v>25</v>
      </c>
      <c r="J41" s="122" t="s">
        <v>25</v>
      </c>
    </row>
    <row r="42" spans="2:10" ht="15.75" customHeight="1">
      <c r="B42" s="118" t="s">
        <v>232</v>
      </c>
      <c r="C42" s="119" t="s">
        <v>233</v>
      </c>
      <c r="D42" s="175" t="s">
        <v>234</v>
      </c>
      <c r="E42" s="176"/>
      <c r="F42" s="176"/>
      <c r="G42" s="177"/>
      <c r="H42" s="120"/>
      <c r="I42" s="122" t="s">
        <v>25</v>
      </c>
      <c r="J42" s="122" t="s">
        <v>25</v>
      </c>
    </row>
    <row r="43" spans="2:10" ht="15.75" customHeight="1">
      <c r="B43" s="118" t="s">
        <v>235</v>
      </c>
      <c r="C43" s="119" t="s">
        <v>236</v>
      </c>
      <c r="D43" s="175" t="s">
        <v>237</v>
      </c>
      <c r="E43" s="176"/>
      <c r="F43" s="176"/>
      <c r="G43" s="177"/>
      <c r="H43" s="120"/>
      <c r="I43" s="122" t="s">
        <v>25</v>
      </c>
      <c r="J43" s="122" t="s">
        <v>25</v>
      </c>
    </row>
    <row r="44" spans="2:10" ht="15.75" customHeight="1">
      <c r="B44" s="118" t="s">
        <v>238</v>
      </c>
      <c r="C44" s="119" t="s">
        <v>239</v>
      </c>
      <c r="D44" s="175" t="s">
        <v>240</v>
      </c>
      <c r="E44" s="176"/>
      <c r="F44" s="176"/>
      <c r="G44" s="177"/>
      <c r="H44" s="120"/>
      <c r="I44" s="122">
        <v>6768.36</v>
      </c>
      <c r="J44" s="122">
        <v>2772.04</v>
      </c>
    </row>
    <row r="45" spans="2:10" ht="15.75" customHeight="1">
      <c r="B45" s="118" t="s">
        <v>241</v>
      </c>
      <c r="C45" s="119" t="s">
        <v>242</v>
      </c>
      <c r="D45" s="181" t="s">
        <v>243</v>
      </c>
      <c r="E45" s="182"/>
      <c r="F45" s="182"/>
      <c r="G45" s="183"/>
      <c r="H45" s="120"/>
      <c r="I45" s="122">
        <v>0</v>
      </c>
      <c r="J45" s="122">
        <v>0</v>
      </c>
    </row>
    <row r="46" spans="2:10" ht="15.75" customHeight="1">
      <c r="B46" s="115" t="s">
        <v>99</v>
      </c>
      <c r="C46" s="125" t="s">
        <v>244</v>
      </c>
      <c r="D46" s="184" t="s">
        <v>244</v>
      </c>
      <c r="E46" s="185"/>
      <c r="F46" s="185"/>
      <c r="G46" s="186"/>
      <c r="H46" s="116"/>
      <c r="I46" s="117">
        <f>I21-I31</f>
        <v>401.48999999993248</v>
      </c>
      <c r="J46" s="117">
        <f>J21-J31</f>
        <v>101.40000000002328</v>
      </c>
    </row>
    <row r="47" spans="2:10" ht="15.75" customHeight="1">
      <c r="B47" s="115" t="s">
        <v>124</v>
      </c>
      <c r="C47" s="115" t="s">
        <v>245</v>
      </c>
      <c r="D47" s="187" t="s">
        <v>245</v>
      </c>
      <c r="E47" s="188"/>
      <c r="F47" s="188"/>
      <c r="G47" s="189"/>
      <c r="H47" s="126"/>
      <c r="I47" s="117">
        <f>IF(TYPE(I48)=1,I48,0)+IF(TYPE(I49)=1,I49,0)-IF(TYPE(I50)=1,I50,0)</f>
        <v>127.75</v>
      </c>
      <c r="J47" s="117">
        <f>IF(TYPE(J48)=1,J48,0)+IF(TYPE(J49)=1,J49,0)-IF(TYPE(J50)=1,J50,0)</f>
        <v>0</v>
      </c>
    </row>
    <row r="48" spans="2:10" ht="15.75" customHeight="1">
      <c r="B48" s="123" t="s">
        <v>246</v>
      </c>
      <c r="C48" s="119" t="s">
        <v>247</v>
      </c>
      <c r="D48" s="181" t="s">
        <v>248</v>
      </c>
      <c r="E48" s="182"/>
      <c r="F48" s="182"/>
      <c r="G48" s="183"/>
      <c r="H48" s="127"/>
      <c r="I48" s="121">
        <v>127.75</v>
      </c>
      <c r="J48" s="122">
        <v>0</v>
      </c>
    </row>
    <row r="49" spans="2:10" ht="15.75" customHeight="1">
      <c r="B49" s="123" t="s">
        <v>71</v>
      </c>
      <c r="C49" s="119" t="s">
        <v>249</v>
      </c>
      <c r="D49" s="181" t="s">
        <v>249</v>
      </c>
      <c r="E49" s="182"/>
      <c r="F49" s="182"/>
      <c r="G49" s="183"/>
      <c r="H49" s="127"/>
      <c r="I49" s="122">
        <v>0</v>
      </c>
      <c r="J49" s="122" t="s">
        <v>25</v>
      </c>
    </row>
    <row r="50" spans="2:10" ht="15.75" customHeight="1">
      <c r="B50" s="123" t="s">
        <v>250</v>
      </c>
      <c r="C50" s="119" t="s">
        <v>251</v>
      </c>
      <c r="D50" s="181" t="s">
        <v>252</v>
      </c>
      <c r="E50" s="182"/>
      <c r="F50" s="182"/>
      <c r="G50" s="183"/>
      <c r="H50" s="127"/>
      <c r="I50" s="122" t="s">
        <v>25</v>
      </c>
      <c r="J50" s="122" t="s">
        <v>25</v>
      </c>
    </row>
    <row r="51" spans="2:10" ht="15.75" customHeight="1">
      <c r="B51" s="115" t="s">
        <v>131</v>
      </c>
      <c r="C51" s="125" t="s">
        <v>253</v>
      </c>
      <c r="D51" s="184" t="s">
        <v>253</v>
      </c>
      <c r="E51" s="185"/>
      <c r="F51" s="185"/>
      <c r="G51" s="186"/>
      <c r="H51" s="126"/>
      <c r="I51" s="122">
        <v>0</v>
      </c>
      <c r="J51" s="122" t="s">
        <v>25</v>
      </c>
    </row>
    <row r="52" spans="2:10" ht="30" customHeight="1">
      <c r="B52" s="115" t="s">
        <v>158</v>
      </c>
      <c r="C52" s="125" t="s">
        <v>254</v>
      </c>
      <c r="D52" s="190" t="s">
        <v>254</v>
      </c>
      <c r="E52" s="191"/>
      <c r="F52" s="191"/>
      <c r="G52" s="192"/>
      <c r="H52" s="126"/>
      <c r="I52" s="122" t="s">
        <v>25</v>
      </c>
      <c r="J52" s="122" t="s">
        <v>25</v>
      </c>
    </row>
    <row r="53" spans="2:10" ht="15.75" customHeight="1">
      <c r="B53" s="115" t="s">
        <v>170</v>
      </c>
      <c r="C53" s="125" t="s">
        <v>255</v>
      </c>
      <c r="D53" s="184" t="s">
        <v>255</v>
      </c>
      <c r="E53" s="185"/>
      <c r="F53" s="185"/>
      <c r="G53" s="186"/>
      <c r="H53" s="126"/>
      <c r="I53" s="122" t="s">
        <v>25</v>
      </c>
      <c r="J53" s="122" t="s">
        <v>25</v>
      </c>
    </row>
    <row r="54" spans="2:10" ht="30" customHeight="1">
      <c r="B54" s="115" t="s">
        <v>256</v>
      </c>
      <c r="C54" s="115" t="s">
        <v>257</v>
      </c>
      <c r="D54" s="164" t="s">
        <v>257</v>
      </c>
      <c r="E54" s="165"/>
      <c r="F54" s="165"/>
      <c r="G54" s="166"/>
      <c r="H54" s="126"/>
      <c r="I54" s="117">
        <f>SUM(I46,I47,I51,I52,I53)</f>
        <v>529.23999999993248</v>
      </c>
      <c r="J54" s="117">
        <f>SUM(J46,J47,J51,J52,J53)</f>
        <v>101.40000000002328</v>
      </c>
    </row>
    <row r="55" spans="2:10" ht="15.75" customHeight="1">
      <c r="B55" s="115" t="s">
        <v>59</v>
      </c>
      <c r="C55" s="115" t="s">
        <v>258</v>
      </c>
      <c r="D55" s="187" t="s">
        <v>258</v>
      </c>
      <c r="E55" s="188"/>
      <c r="F55" s="188"/>
      <c r="G55" s="189"/>
      <c r="H55" s="126"/>
      <c r="I55" s="122" t="s">
        <v>25</v>
      </c>
      <c r="J55" s="122" t="s">
        <v>25</v>
      </c>
    </row>
    <row r="56" spans="2:10" ht="15.75" customHeight="1">
      <c r="B56" s="115" t="s">
        <v>259</v>
      </c>
      <c r="C56" s="125" t="s">
        <v>260</v>
      </c>
      <c r="D56" s="184" t="s">
        <v>260</v>
      </c>
      <c r="E56" s="185"/>
      <c r="F56" s="185"/>
      <c r="G56" s="186"/>
      <c r="H56" s="126"/>
      <c r="I56" s="117">
        <f>SUM(I54,I55)</f>
        <v>529.23999999993248</v>
      </c>
      <c r="J56" s="117">
        <f>SUM(J54,J55)</f>
        <v>101.40000000002328</v>
      </c>
    </row>
    <row r="57" spans="2:10" ht="15.75" customHeight="1">
      <c r="B57" s="123" t="s">
        <v>59</v>
      </c>
      <c r="C57" s="119" t="s">
        <v>261</v>
      </c>
      <c r="D57" s="181" t="s">
        <v>261</v>
      </c>
      <c r="E57" s="182"/>
      <c r="F57" s="182"/>
      <c r="G57" s="183"/>
      <c r="H57" s="127"/>
      <c r="I57" s="121"/>
      <c r="J57" s="121"/>
    </row>
    <row r="58" spans="2:10" ht="15.75" customHeight="1">
      <c r="B58" s="123" t="s">
        <v>71</v>
      </c>
      <c r="C58" s="119" t="s">
        <v>262</v>
      </c>
      <c r="D58" s="181" t="s">
        <v>262</v>
      </c>
      <c r="E58" s="182"/>
      <c r="F58" s="182"/>
      <c r="G58" s="183"/>
      <c r="H58" s="127"/>
      <c r="I58" s="121"/>
      <c r="J58" s="121"/>
    </row>
    <row r="59" spans="2:10">
      <c r="B59" s="86"/>
      <c r="C59" s="86"/>
      <c r="D59" s="86"/>
      <c r="E59" s="86"/>
    </row>
    <row r="60" spans="2:10" ht="15.75" customHeight="1">
      <c r="B60" s="195"/>
      <c r="C60" s="195"/>
      <c r="D60" s="195"/>
      <c r="E60" s="195"/>
      <c r="F60" s="195"/>
      <c r="G60" s="195"/>
      <c r="H60" s="128"/>
      <c r="I60" s="196" t="s">
        <v>174</v>
      </c>
      <c r="J60" s="196"/>
    </row>
    <row r="61" spans="2:10" s="111" customFormat="1" ht="18.75" customHeight="1">
      <c r="B61" s="193" t="s">
        <v>263</v>
      </c>
      <c r="C61" s="193"/>
      <c r="D61" s="193"/>
      <c r="E61" s="193"/>
      <c r="F61" s="193"/>
      <c r="G61" s="193"/>
      <c r="H61" s="129" t="s">
        <v>176</v>
      </c>
      <c r="I61" s="194" t="s">
        <v>177</v>
      </c>
      <c r="J61" s="194"/>
    </row>
    <row r="62" spans="2:10" s="111" customFormat="1" ht="10.5" customHeight="1">
      <c r="B62" s="3"/>
      <c r="C62" s="3"/>
      <c r="D62" s="3"/>
      <c r="E62" s="3"/>
      <c r="F62" s="3"/>
      <c r="G62" s="3"/>
      <c r="H62" s="3"/>
      <c r="I62" s="130"/>
      <c r="J62" s="130"/>
    </row>
    <row r="63" spans="2:10" s="111" customFormat="1" ht="15" customHeight="1">
      <c r="B63" s="197"/>
      <c r="C63" s="197"/>
      <c r="D63" s="197"/>
      <c r="E63" s="197"/>
      <c r="F63" s="197"/>
      <c r="G63" s="197"/>
      <c r="H63" s="94"/>
      <c r="I63" s="196" t="s">
        <v>179</v>
      </c>
      <c r="J63" s="196"/>
    </row>
    <row r="64" spans="2:10" s="111" customFormat="1" ht="12" customHeight="1">
      <c r="B64" s="193" t="s">
        <v>264</v>
      </c>
      <c r="C64" s="193"/>
      <c r="D64" s="193"/>
      <c r="E64" s="193"/>
      <c r="F64" s="193"/>
      <c r="G64" s="193"/>
      <c r="H64" s="129" t="s">
        <v>265</v>
      </c>
      <c r="I64" s="194" t="s">
        <v>177</v>
      </c>
      <c r="J64" s="194"/>
    </row>
  </sheetData>
  <mergeCells count="63">
    <mergeCell ref="B64:G64"/>
    <mergeCell ref="I64:J64"/>
    <mergeCell ref="D58:G58"/>
    <mergeCell ref="B60:G60"/>
    <mergeCell ref="I60:J60"/>
    <mergeCell ref="B61:G61"/>
    <mergeCell ref="I61:J61"/>
    <mergeCell ref="B63:G63"/>
    <mergeCell ref="I63:J63"/>
    <mergeCell ref="D57:G57"/>
    <mergeCell ref="D46:G46"/>
    <mergeCell ref="D47:G47"/>
    <mergeCell ref="D48:G48"/>
    <mergeCell ref="D49:G49"/>
    <mergeCell ref="D50:G50"/>
    <mergeCell ref="D51:G51"/>
    <mergeCell ref="D52:G52"/>
    <mergeCell ref="D53:G53"/>
    <mergeCell ref="D54:G54"/>
    <mergeCell ref="D55:G55"/>
    <mergeCell ref="D56:G56"/>
    <mergeCell ref="D45:G45"/>
    <mergeCell ref="D34:G34"/>
    <mergeCell ref="D35:G35"/>
    <mergeCell ref="D36:G36"/>
    <mergeCell ref="D37:G37"/>
    <mergeCell ref="D38:G38"/>
    <mergeCell ref="D39:G39"/>
    <mergeCell ref="D40:G40"/>
    <mergeCell ref="D41:G41"/>
    <mergeCell ref="D42:G42"/>
    <mergeCell ref="D43:G43"/>
    <mergeCell ref="D44:G44"/>
    <mergeCell ref="D33:G33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21:G21"/>
    <mergeCell ref="B10:J10"/>
    <mergeCell ref="B11:J11"/>
    <mergeCell ref="B12:J12"/>
    <mergeCell ref="B13:J13"/>
    <mergeCell ref="B14:J14"/>
    <mergeCell ref="B15:J15"/>
    <mergeCell ref="B17:J17"/>
    <mergeCell ref="B18:J18"/>
    <mergeCell ref="B19:J19"/>
    <mergeCell ref="B20:C20"/>
    <mergeCell ref="D20:G20"/>
    <mergeCell ref="B9:J9"/>
    <mergeCell ref="B1:J1"/>
    <mergeCell ref="B5:J5"/>
    <mergeCell ref="B6:J6"/>
    <mergeCell ref="B7:J7"/>
    <mergeCell ref="B8:J8"/>
  </mergeCells>
  <pageMargins left="0.31496062992125984" right="0.11811023622047245" top="0.78740157480314965" bottom="0.15748031496062992" header="0.31496062992125984" footer="0.31496062992125984"/>
  <pageSetup paperSize="9" scale="70" orientation="portrait" horizontalDpi="360" verticalDpi="36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5D5A5-1DB0-4141-8AA3-FCA2232BCE2B}">
  <dimension ref="A1:P29"/>
  <sheetViews>
    <sheetView showGridLines="0" tabSelected="1" zoomScale="80" zoomScaleSheetLayoutView="75" workbookViewId="0">
      <selection activeCell="V20" sqref="V20"/>
    </sheetView>
  </sheetViews>
  <sheetFormatPr defaultRowHeight="15" customHeight="1"/>
  <cols>
    <col min="1" max="1" width="2.28515625" style="1" customWidth="1"/>
    <col min="2" max="2" width="6" style="2" customWidth="1"/>
    <col min="3" max="3" width="32.85546875" style="1" customWidth="1"/>
    <col min="4" max="11" width="15.7109375" style="1" customWidth="1"/>
    <col min="12" max="12" width="13.140625" style="1" customWidth="1"/>
    <col min="13" max="14" width="15.7109375" style="1" customWidth="1"/>
    <col min="15" max="15" width="20.28515625" style="1" customWidth="1"/>
    <col min="16" max="16384" width="9.140625" style="1"/>
  </cols>
  <sheetData>
    <row r="1" spans="2:15" ht="33.75" customHeight="1">
      <c r="B1" s="200" t="s">
        <v>0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2:15" ht="15" customHeight="1">
      <c r="J2" s="1" t="s">
        <v>1</v>
      </c>
    </row>
    <row r="3" spans="2:15" ht="15" customHeight="1">
      <c r="J3" s="1" t="s">
        <v>2</v>
      </c>
    </row>
    <row r="4" spans="2:15" ht="15" customHeight="1">
      <c r="D4" s="207"/>
      <c r="E4" s="207"/>
      <c r="F4" s="207"/>
      <c r="G4" s="207"/>
      <c r="H4" s="207"/>
      <c r="I4" s="207"/>
      <c r="J4" s="207"/>
      <c r="K4" s="207"/>
    </row>
    <row r="5" spans="2:15" ht="15" customHeight="1">
      <c r="B5" s="201" t="s">
        <v>3</v>
      </c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</row>
    <row r="6" spans="2:15" ht="14.25" customHeight="1">
      <c r="B6" s="201" t="s">
        <v>4</v>
      </c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</row>
    <row r="7" spans="2:15" ht="15" customHeight="1">
      <c r="B7" s="208" t="s">
        <v>46</v>
      </c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</row>
    <row r="8" spans="2:15" ht="15" customHeight="1">
      <c r="B8" s="201" t="s">
        <v>5</v>
      </c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</row>
    <row r="9" spans="2:15" ht="33.75" customHeight="1">
      <c r="B9" s="209" t="s">
        <v>51</v>
      </c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</row>
    <row r="10" spans="2:15" ht="15" customHeight="1">
      <c r="B10" s="202" t="s">
        <v>6</v>
      </c>
      <c r="C10" s="202" t="s">
        <v>7</v>
      </c>
      <c r="D10" s="202" t="s">
        <v>8</v>
      </c>
      <c r="E10" s="204" t="s">
        <v>9</v>
      </c>
      <c r="F10" s="205"/>
      <c r="G10" s="205"/>
      <c r="H10" s="205"/>
      <c r="I10" s="205"/>
      <c r="J10" s="205"/>
      <c r="K10" s="205"/>
      <c r="L10" s="205"/>
      <c r="M10" s="206"/>
      <c r="N10" s="202" t="s">
        <v>10</v>
      </c>
    </row>
    <row r="11" spans="2:15" ht="123" customHeight="1">
      <c r="B11" s="203"/>
      <c r="C11" s="203"/>
      <c r="D11" s="203"/>
      <c r="E11" s="4" t="s">
        <v>11</v>
      </c>
      <c r="F11" s="4" t="s">
        <v>12</v>
      </c>
      <c r="G11" s="4" t="s">
        <v>13</v>
      </c>
      <c r="H11" s="4" t="s">
        <v>14</v>
      </c>
      <c r="I11" s="4" t="s">
        <v>15</v>
      </c>
      <c r="J11" s="5" t="s">
        <v>16</v>
      </c>
      <c r="K11" s="4" t="s">
        <v>17</v>
      </c>
      <c r="L11" s="6" t="s">
        <v>18</v>
      </c>
      <c r="M11" s="7" t="s">
        <v>19</v>
      </c>
      <c r="N11" s="203"/>
    </row>
    <row r="12" spans="2:15" ht="15" customHeight="1">
      <c r="B12" s="8">
        <v>1</v>
      </c>
      <c r="C12" s="8">
        <v>2</v>
      </c>
      <c r="D12" s="8">
        <v>3</v>
      </c>
      <c r="E12" s="8">
        <v>4</v>
      </c>
      <c r="F12" s="8">
        <v>5</v>
      </c>
      <c r="G12" s="8">
        <v>6</v>
      </c>
      <c r="H12" s="8">
        <v>7</v>
      </c>
      <c r="I12" s="8">
        <v>8</v>
      </c>
      <c r="J12" s="8">
        <v>9</v>
      </c>
      <c r="K12" s="8">
        <v>10</v>
      </c>
      <c r="L12" s="9" t="s">
        <v>20</v>
      </c>
      <c r="M12" s="8">
        <v>12</v>
      </c>
      <c r="N12" s="8">
        <v>13</v>
      </c>
    </row>
    <row r="13" spans="2:15" ht="71.25" customHeight="1">
      <c r="B13" s="10" t="s">
        <v>21</v>
      </c>
      <c r="C13" s="11" t="s">
        <v>22</v>
      </c>
      <c r="D13" s="12">
        <f t="shared" ref="D13:M13" si="0">SUM(D14:D15)</f>
        <v>34656.68</v>
      </c>
      <c r="E13" s="12">
        <f t="shared" si="0"/>
        <v>104437.71</v>
      </c>
      <c r="F13" s="12">
        <f t="shared" si="0"/>
        <v>0</v>
      </c>
      <c r="G13" s="12">
        <f t="shared" si="0"/>
        <v>0</v>
      </c>
      <c r="H13" s="12">
        <f t="shared" si="0"/>
        <v>0</v>
      </c>
      <c r="I13" s="12">
        <f t="shared" si="0"/>
        <v>0</v>
      </c>
      <c r="J13" s="12">
        <f t="shared" si="0"/>
        <v>-104119.2</v>
      </c>
      <c r="K13" s="12">
        <f t="shared" si="0"/>
        <v>0</v>
      </c>
      <c r="L13" s="12">
        <f t="shared" si="0"/>
        <v>0</v>
      </c>
      <c r="M13" s="12">
        <f t="shared" si="0"/>
        <v>0</v>
      </c>
      <c r="N13" s="12">
        <f t="shared" ref="N13:N25" si="1">SUM(D13:M13)</f>
        <v>34975.190000000017</v>
      </c>
      <c r="O13" s="13"/>
    </row>
    <row r="14" spans="2:15" ht="15" customHeight="1">
      <c r="B14" s="14" t="s">
        <v>23</v>
      </c>
      <c r="C14" s="15" t="s">
        <v>24</v>
      </c>
      <c r="D14" s="16">
        <v>34656.68</v>
      </c>
      <c r="E14" s="16">
        <v>0</v>
      </c>
      <c r="F14" s="16">
        <v>5954.06</v>
      </c>
      <c r="G14" s="16" t="s">
        <v>25</v>
      </c>
      <c r="H14" s="16" t="s">
        <v>25</v>
      </c>
      <c r="I14" s="16" t="s">
        <v>25</v>
      </c>
      <c r="J14" s="16">
        <v>-5635.55</v>
      </c>
      <c r="K14" s="16" t="s">
        <v>25</v>
      </c>
      <c r="L14" s="16" t="s">
        <v>25</v>
      </c>
      <c r="M14" s="16">
        <v>0</v>
      </c>
      <c r="N14" s="16">
        <f t="shared" si="1"/>
        <v>34975.189999999995</v>
      </c>
      <c r="O14" s="17"/>
    </row>
    <row r="15" spans="2:15" ht="15" customHeight="1">
      <c r="B15" s="14" t="s">
        <v>26</v>
      </c>
      <c r="C15" s="15" t="s">
        <v>27</v>
      </c>
      <c r="D15" s="16">
        <v>0</v>
      </c>
      <c r="E15" s="16">
        <v>104437.71</v>
      </c>
      <c r="F15" s="16">
        <v>-5954.06</v>
      </c>
      <c r="G15" s="16" t="s">
        <v>25</v>
      </c>
      <c r="H15" s="16" t="s">
        <v>25</v>
      </c>
      <c r="I15" s="16" t="s">
        <v>25</v>
      </c>
      <c r="J15" s="16">
        <v>-98483.65</v>
      </c>
      <c r="K15" s="16" t="s">
        <v>25</v>
      </c>
      <c r="L15" s="16" t="s">
        <v>25</v>
      </c>
      <c r="M15" s="16">
        <v>0</v>
      </c>
      <c r="N15" s="16">
        <f t="shared" si="1"/>
        <v>1.4551915228366852E-11</v>
      </c>
      <c r="O15" s="18"/>
    </row>
    <row r="16" spans="2:15" ht="74.25" customHeight="1">
      <c r="B16" s="10" t="s">
        <v>28</v>
      </c>
      <c r="C16" s="11" t="s">
        <v>29</v>
      </c>
      <c r="D16" s="12">
        <f t="shared" ref="D16:M16" si="2">SUM(D17:D18)</f>
        <v>297143.89</v>
      </c>
      <c r="E16" s="12">
        <f t="shared" si="2"/>
        <v>154774.44</v>
      </c>
      <c r="F16" s="12">
        <f t="shared" si="2"/>
        <v>0</v>
      </c>
      <c r="G16" s="12">
        <f t="shared" si="2"/>
        <v>1816096.55</v>
      </c>
      <c r="H16" s="12">
        <f t="shared" si="2"/>
        <v>0</v>
      </c>
      <c r="I16" s="12">
        <f t="shared" si="2"/>
        <v>0</v>
      </c>
      <c r="J16" s="12">
        <f t="shared" si="2"/>
        <v>-188681.43</v>
      </c>
      <c r="K16" s="12">
        <f t="shared" si="2"/>
        <v>0</v>
      </c>
      <c r="L16" s="12">
        <f t="shared" si="2"/>
        <v>0</v>
      </c>
      <c r="M16" s="12">
        <f t="shared" si="2"/>
        <v>0</v>
      </c>
      <c r="N16" s="12">
        <f t="shared" si="1"/>
        <v>2079333.45</v>
      </c>
      <c r="O16" s="18"/>
    </row>
    <row r="17" spans="1:16" ht="15" customHeight="1">
      <c r="B17" s="14" t="s">
        <v>30</v>
      </c>
      <c r="C17" s="15" t="s">
        <v>24</v>
      </c>
      <c r="D17" s="16">
        <v>296569.62</v>
      </c>
      <c r="E17" s="16">
        <v>5615.26</v>
      </c>
      <c r="F17" s="16">
        <v>31</v>
      </c>
      <c r="G17" s="16">
        <v>1816096.55</v>
      </c>
      <c r="H17" s="16" t="s">
        <v>25</v>
      </c>
      <c r="I17" s="16" t="s">
        <v>25</v>
      </c>
      <c r="J17" s="16">
        <v>-40660.42</v>
      </c>
      <c r="K17" s="16" t="s">
        <v>25</v>
      </c>
      <c r="L17" s="16" t="s">
        <v>25</v>
      </c>
      <c r="M17" s="16">
        <v>0</v>
      </c>
      <c r="N17" s="16">
        <f t="shared" si="1"/>
        <v>2077652.0100000002</v>
      </c>
      <c r="O17" s="13"/>
    </row>
    <row r="18" spans="1:16" ht="15" customHeight="1">
      <c r="B18" s="14" t="s">
        <v>31</v>
      </c>
      <c r="C18" s="15" t="s">
        <v>27</v>
      </c>
      <c r="D18" s="16">
        <v>574.27</v>
      </c>
      <c r="E18" s="16">
        <v>149159.18</v>
      </c>
      <c r="F18" s="16">
        <v>-31</v>
      </c>
      <c r="G18" s="16" t="s">
        <v>25</v>
      </c>
      <c r="H18" s="16" t="s">
        <v>25</v>
      </c>
      <c r="I18" s="16" t="s">
        <v>25</v>
      </c>
      <c r="J18" s="16">
        <v>-148021.01</v>
      </c>
      <c r="K18" s="16" t="s">
        <v>25</v>
      </c>
      <c r="L18" s="16" t="s">
        <v>25</v>
      </c>
      <c r="M18" s="16">
        <v>0</v>
      </c>
      <c r="N18" s="16">
        <f t="shared" si="1"/>
        <v>1681.4399999999732</v>
      </c>
      <c r="O18" s="13"/>
    </row>
    <row r="19" spans="1:16" ht="114.75" customHeight="1">
      <c r="B19" s="10" t="s">
        <v>32</v>
      </c>
      <c r="C19" s="11" t="s">
        <v>33</v>
      </c>
      <c r="D19" s="12">
        <f t="shared" ref="D19:M19" si="3">SUM(D20:D21)</f>
        <v>0</v>
      </c>
      <c r="E19" s="12">
        <f t="shared" si="3"/>
        <v>0</v>
      </c>
      <c r="F19" s="12">
        <f t="shared" si="3"/>
        <v>0</v>
      </c>
      <c r="G19" s="12">
        <f t="shared" si="3"/>
        <v>639.02</v>
      </c>
      <c r="H19" s="12">
        <f t="shared" si="3"/>
        <v>0</v>
      </c>
      <c r="I19" s="12">
        <f t="shared" si="3"/>
        <v>0</v>
      </c>
      <c r="J19" s="12">
        <f t="shared" si="3"/>
        <v>-639.02</v>
      </c>
      <c r="K19" s="12">
        <f t="shared" si="3"/>
        <v>0</v>
      </c>
      <c r="L19" s="12">
        <f t="shared" si="3"/>
        <v>0</v>
      </c>
      <c r="M19" s="12">
        <f t="shared" si="3"/>
        <v>0</v>
      </c>
      <c r="N19" s="12">
        <f t="shared" si="1"/>
        <v>0</v>
      </c>
      <c r="O19" s="13"/>
    </row>
    <row r="20" spans="1:16" ht="15" customHeight="1">
      <c r="B20" s="14" t="s">
        <v>34</v>
      </c>
      <c r="C20" s="15" t="s">
        <v>24</v>
      </c>
      <c r="D20" s="16">
        <v>0</v>
      </c>
      <c r="E20" s="16">
        <v>0</v>
      </c>
      <c r="F20" s="16" t="s">
        <v>25</v>
      </c>
      <c r="G20" s="16">
        <v>639.02</v>
      </c>
      <c r="H20" s="16" t="s">
        <v>25</v>
      </c>
      <c r="I20" s="16" t="s">
        <v>25</v>
      </c>
      <c r="J20" s="16">
        <v>-639.02</v>
      </c>
      <c r="K20" s="16" t="s">
        <v>25</v>
      </c>
      <c r="L20" s="16" t="s">
        <v>25</v>
      </c>
      <c r="M20" s="16" t="s">
        <v>25</v>
      </c>
      <c r="N20" s="16">
        <f t="shared" si="1"/>
        <v>0</v>
      </c>
      <c r="O20" s="13"/>
    </row>
    <row r="21" spans="1:16" ht="15" customHeight="1">
      <c r="B21" s="14" t="s">
        <v>35</v>
      </c>
      <c r="C21" s="15" t="s">
        <v>27</v>
      </c>
      <c r="D21" s="16" t="s">
        <v>25</v>
      </c>
      <c r="E21" s="16" t="s">
        <v>25</v>
      </c>
      <c r="F21" s="16" t="s">
        <v>25</v>
      </c>
      <c r="G21" s="16" t="s">
        <v>25</v>
      </c>
      <c r="H21" s="16" t="s">
        <v>25</v>
      </c>
      <c r="I21" s="16" t="s">
        <v>25</v>
      </c>
      <c r="J21" s="16" t="s">
        <v>25</v>
      </c>
      <c r="K21" s="16" t="s">
        <v>25</v>
      </c>
      <c r="L21" s="16" t="s">
        <v>25</v>
      </c>
      <c r="M21" s="16" t="s">
        <v>25</v>
      </c>
      <c r="N21" s="16">
        <f t="shared" si="1"/>
        <v>0</v>
      </c>
      <c r="O21" s="13"/>
    </row>
    <row r="22" spans="1:16" ht="27.75" customHeight="1">
      <c r="B22" s="10" t="s">
        <v>36</v>
      </c>
      <c r="C22" s="11" t="s">
        <v>37</v>
      </c>
      <c r="D22" s="12">
        <f t="shared" ref="D22:M22" si="4">SUM(D23:D24)</f>
        <v>9311.2899999999991</v>
      </c>
      <c r="E22" s="12">
        <f t="shared" si="4"/>
        <v>0</v>
      </c>
      <c r="F22" s="12">
        <f t="shared" si="4"/>
        <v>0</v>
      </c>
      <c r="G22" s="12">
        <f t="shared" si="4"/>
        <v>1540.24</v>
      </c>
      <c r="H22" s="12">
        <f t="shared" si="4"/>
        <v>0</v>
      </c>
      <c r="I22" s="12">
        <f t="shared" si="4"/>
        <v>0</v>
      </c>
      <c r="J22" s="12">
        <f t="shared" si="4"/>
        <v>-1545.79</v>
      </c>
      <c r="K22" s="12">
        <f t="shared" si="4"/>
        <v>0</v>
      </c>
      <c r="L22" s="12">
        <f t="shared" si="4"/>
        <v>0</v>
      </c>
      <c r="M22" s="12">
        <f t="shared" si="4"/>
        <v>0</v>
      </c>
      <c r="N22" s="12">
        <f t="shared" si="1"/>
        <v>9305.739999999998</v>
      </c>
      <c r="O22" s="13"/>
    </row>
    <row r="23" spans="1:16" ht="15" customHeight="1">
      <c r="B23" s="14" t="s">
        <v>38</v>
      </c>
      <c r="C23" s="15" t="s">
        <v>24</v>
      </c>
      <c r="D23" s="16">
        <v>119.48</v>
      </c>
      <c r="E23" s="16">
        <v>0</v>
      </c>
      <c r="F23" s="16" t="s">
        <v>25</v>
      </c>
      <c r="G23" s="16">
        <v>1540.24</v>
      </c>
      <c r="H23" s="16" t="s">
        <v>25</v>
      </c>
      <c r="I23" s="16" t="s">
        <v>25</v>
      </c>
      <c r="J23" s="16">
        <v>-1545.79</v>
      </c>
      <c r="K23" s="16" t="s">
        <v>25</v>
      </c>
      <c r="L23" s="16" t="s">
        <v>25</v>
      </c>
      <c r="M23" s="16" t="s">
        <v>25</v>
      </c>
      <c r="N23" s="16">
        <f t="shared" si="1"/>
        <v>113.93000000000006</v>
      </c>
      <c r="O23" s="13"/>
    </row>
    <row r="24" spans="1:16" ht="15" customHeight="1">
      <c r="B24" s="14" t="s">
        <v>39</v>
      </c>
      <c r="C24" s="15" t="s">
        <v>27</v>
      </c>
      <c r="D24" s="16">
        <v>9191.81</v>
      </c>
      <c r="E24" s="16" t="s">
        <v>25</v>
      </c>
      <c r="F24" s="16" t="s">
        <v>25</v>
      </c>
      <c r="G24" s="16" t="s">
        <v>25</v>
      </c>
      <c r="H24" s="16" t="s">
        <v>25</v>
      </c>
      <c r="I24" s="16" t="s">
        <v>25</v>
      </c>
      <c r="J24" s="16" t="s">
        <v>25</v>
      </c>
      <c r="K24" s="16" t="s">
        <v>25</v>
      </c>
      <c r="L24" s="16" t="s">
        <v>25</v>
      </c>
      <c r="M24" s="16" t="s">
        <v>25</v>
      </c>
      <c r="N24" s="16">
        <f t="shared" si="1"/>
        <v>9191.81</v>
      </c>
      <c r="O24" s="13"/>
    </row>
    <row r="25" spans="1:16" ht="28.5" customHeight="1">
      <c r="B25" s="10" t="s">
        <v>40</v>
      </c>
      <c r="C25" s="11" t="s">
        <v>41</v>
      </c>
      <c r="D25" s="12">
        <f t="shared" ref="D25:M25" si="5">SUM(D13,D16,D19,D22)</f>
        <v>341111.86</v>
      </c>
      <c r="E25" s="12">
        <f t="shared" si="5"/>
        <v>259212.15000000002</v>
      </c>
      <c r="F25" s="12">
        <f t="shared" si="5"/>
        <v>0</v>
      </c>
      <c r="G25" s="12">
        <f t="shared" si="5"/>
        <v>1818275.81</v>
      </c>
      <c r="H25" s="12">
        <f t="shared" si="5"/>
        <v>0</v>
      </c>
      <c r="I25" s="12">
        <f t="shared" si="5"/>
        <v>0</v>
      </c>
      <c r="J25" s="12">
        <f t="shared" si="5"/>
        <v>-294985.44</v>
      </c>
      <c r="K25" s="12">
        <f t="shared" si="5"/>
        <v>0</v>
      </c>
      <c r="L25" s="12">
        <f t="shared" si="5"/>
        <v>0</v>
      </c>
      <c r="M25" s="12">
        <f t="shared" si="5"/>
        <v>0</v>
      </c>
      <c r="N25" s="12">
        <f t="shared" si="1"/>
        <v>2123614.3800000004</v>
      </c>
      <c r="O25" s="13"/>
    </row>
    <row r="26" spans="1:16" ht="15" customHeight="1">
      <c r="B26" s="198" t="s">
        <v>42</v>
      </c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</row>
    <row r="27" spans="1:16" s="19" customFormat="1" ht="15" customHeight="1">
      <c r="A27" s="20"/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</row>
    <row r="28" spans="1:16" s="19" customFormat="1" ht="15" customHeight="1">
      <c r="A28" s="20"/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P28" s="20"/>
    </row>
    <row r="29" spans="1:16" s="21" customFormat="1" ht="12.75" customHeight="1">
      <c r="A29" s="20"/>
      <c r="F29" s="22"/>
    </row>
  </sheetData>
  <mergeCells count="13">
    <mergeCell ref="B26:N28"/>
    <mergeCell ref="B1:N1"/>
    <mergeCell ref="B5:N5"/>
    <mergeCell ref="B6:N6"/>
    <mergeCell ref="B8:N8"/>
    <mergeCell ref="B10:B11"/>
    <mergeCell ref="C10:C11"/>
    <mergeCell ref="D10:D11"/>
    <mergeCell ref="E10:M10"/>
    <mergeCell ref="N10:N11"/>
    <mergeCell ref="D4:K4"/>
    <mergeCell ref="B7:N7"/>
    <mergeCell ref="B9:N9"/>
  </mergeCells>
  <printOptions horizontalCentered="1"/>
  <pageMargins left="0" right="0" top="0" bottom="0" header="0.51181102362204722" footer="0.51181102362204722"/>
  <pageSetup paperSize="9" scale="45" fitToWidth="0" orientation="landscape" horizontalDpi="360" verticalDpi="36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Įvardytieji diapazonai</vt:lpstr>
      </vt:variant>
      <vt:variant>
        <vt:i4>1</vt:i4>
      </vt:variant>
    </vt:vector>
  </HeadingPairs>
  <TitlesOfParts>
    <vt:vector size="4" baseType="lpstr">
      <vt:lpstr>FBA</vt:lpstr>
      <vt:lpstr>VRA</vt:lpstr>
      <vt:lpstr>20 VSAFAS 4 pr</vt:lpstr>
      <vt:lpstr>'20 VSAFAS 4 pr'!Print_Titles</vt:lpstr>
    </vt:vector>
  </TitlesOfParts>
  <Company>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 VSAFAS 3-5 priedai</dc:title>
  <dc:creator>Anna Belych</dc:creator>
  <cp:lastModifiedBy>Renata Zažeckienė</cp:lastModifiedBy>
  <cp:lastPrinted>2025-04-24T12:28:58Z</cp:lastPrinted>
  <dcterms:created xsi:type="dcterms:W3CDTF">1996-10-14T23:33:28Z</dcterms:created>
  <dcterms:modified xsi:type="dcterms:W3CDTF">2025-04-24T12:30:59Z</dcterms:modified>
</cp:coreProperties>
</file>