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zaz\Desktop\Saulutės balansas 2024-03-31\"/>
    </mc:Choice>
  </mc:AlternateContent>
  <xr:revisionPtr revIDLastSave="0" documentId="13_ncr:1_{C30341B0-CBD9-4AE9-A2E5-FFE7CA9DB4D2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FBA" sheetId="5" r:id="rId1"/>
    <sheet name="VRA" sheetId="2" r:id="rId2"/>
    <sheet name="20VSAFAS 4 P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0" i="5" l="1"/>
  <c r="G90" i="5"/>
  <c r="H86" i="5"/>
  <c r="H84" i="5" s="1"/>
  <c r="G86" i="5"/>
  <c r="G84" i="5" s="1"/>
  <c r="H75" i="5"/>
  <c r="G75" i="5"/>
  <c r="G69" i="5" s="1"/>
  <c r="H69" i="5"/>
  <c r="H65" i="5"/>
  <c r="H64" i="5" s="1"/>
  <c r="G65" i="5"/>
  <c r="H59" i="5"/>
  <c r="H94" i="5" s="1"/>
  <c r="G59" i="5"/>
  <c r="H49" i="5"/>
  <c r="G49" i="5"/>
  <c r="H42" i="5"/>
  <c r="H41" i="5" s="1"/>
  <c r="G42" i="5"/>
  <c r="G41" i="5" s="1"/>
  <c r="H27" i="5"/>
  <c r="G27" i="5"/>
  <c r="H21" i="5"/>
  <c r="H20" i="5" s="1"/>
  <c r="H58" i="5" s="1"/>
  <c r="G21" i="5"/>
  <c r="G20" i="5" s="1"/>
  <c r="G58" i="5" s="1"/>
  <c r="M25" i="3"/>
  <c r="K25" i="3"/>
  <c r="N24" i="3"/>
  <c r="N23" i="3"/>
  <c r="N22" i="3"/>
  <c r="M22" i="3"/>
  <c r="L22" i="3"/>
  <c r="K22" i="3"/>
  <c r="J22" i="3"/>
  <c r="I22" i="3"/>
  <c r="H22" i="3"/>
  <c r="G22" i="3"/>
  <c r="F22" i="3"/>
  <c r="E22" i="3"/>
  <c r="D22" i="3"/>
  <c r="N21" i="3"/>
  <c r="N20" i="3"/>
  <c r="M19" i="3"/>
  <c r="L19" i="3"/>
  <c r="K19" i="3"/>
  <c r="J19" i="3"/>
  <c r="I19" i="3"/>
  <c r="H19" i="3"/>
  <c r="G19" i="3"/>
  <c r="F19" i="3"/>
  <c r="E19" i="3"/>
  <c r="D19" i="3"/>
  <c r="N19" i="3" s="1"/>
  <c r="N18" i="3"/>
  <c r="N17" i="3"/>
  <c r="M16" i="3"/>
  <c r="L16" i="3"/>
  <c r="K16" i="3"/>
  <c r="J16" i="3"/>
  <c r="I16" i="3"/>
  <c r="H16" i="3"/>
  <c r="G16" i="3"/>
  <c r="F16" i="3"/>
  <c r="E16" i="3"/>
  <c r="D16" i="3"/>
  <c r="N16" i="3" s="1"/>
  <c r="N15" i="3"/>
  <c r="N14" i="3"/>
  <c r="M13" i="3"/>
  <c r="L13" i="3"/>
  <c r="L25" i="3" s="1"/>
  <c r="K13" i="3"/>
  <c r="J13" i="3"/>
  <c r="J25" i="3" s="1"/>
  <c r="I13" i="3"/>
  <c r="I25" i="3" s="1"/>
  <c r="H13" i="3"/>
  <c r="H25" i="3" s="1"/>
  <c r="G13" i="3"/>
  <c r="G25" i="3" s="1"/>
  <c r="F13" i="3"/>
  <c r="F25" i="3" s="1"/>
  <c r="E13" i="3"/>
  <c r="E25" i="3" s="1"/>
  <c r="D13" i="3"/>
  <c r="N13" i="3" s="1"/>
  <c r="G64" i="5" l="1"/>
  <c r="G94" i="5" s="1"/>
  <c r="D25" i="3"/>
  <c r="N25" i="3" s="1"/>
  <c r="J51" i="2"/>
  <c r="I51" i="2"/>
  <c r="J35" i="2"/>
  <c r="I35" i="2"/>
  <c r="J32" i="2"/>
  <c r="I32" i="2"/>
  <c r="J26" i="2"/>
  <c r="J25" i="2" s="1"/>
  <c r="J50" i="2" s="1"/>
  <c r="I26" i="2"/>
  <c r="I25" i="2" s="1"/>
  <c r="I50" i="2" s="1"/>
  <c r="I58" i="2" l="1"/>
  <c r="I60" i="2" s="1"/>
  <c r="J58" i="2"/>
  <c r="J6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G38" authorId="0" shapeId="0" xr:uid="{4F459D03-07BE-4866-9C48-CAD8ACBE52B8}">
      <text>
        <r>
          <rPr>
            <sz val="9"/>
            <color indexed="8"/>
            <rFont val="Tahoma"/>
            <family val="2"/>
          </rPr>
          <t>#02_1_G39#</t>
        </r>
      </text>
    </comment>
    <comment ref="G68" authorId="0" shapeId="0" xr:uid="{E2091F2B-0756-4AAD-BE25-1ED3D21DABC2}">
      <text>
        <r>
          <rPr>
            <sz val="9"/>
            <color indexed="8"/>
            <rFont val="Tahoma"/>
            <family val="2"/>
          </rPr>
          <t>#02_1_G68#</t>
        </r>
      </text>
    </comment>
    <comment ref="G74" authorId="0" shapeId="0" xr:uid="{919D54F2-F656-43B7-9AEB-8A80265B2C77}">
      <text>
        <r>
          <rPr>
            <sz val="9"/>
            <color indexed="8"/>
            <rFont val="Tahoma"/>
            <family val="2"/>
          </rPr>
          <t>#02_1_G74#</t>
        </r>
      </text>
    </comment>
    <comment ref="G76" authorId="0" shapeId="0" xr:uid="{2265DD5E-E74E-4AD0-93AC-F66A98230881}">
      <text>
        <r>
          <rPr>
            <sz val="9"/>
            <color indexed="8"/>
            <rFont val="Tahoma"/>
            <family val="2"/>
          </rPr>
          <t>#02_1_G76#</t>
        </r>
      </text>
    </comment>
    <comment ref="G77" authorId="0" shapeId="0" xr:uid="{8E9CCB31-DB45-4EAF-856B-60919FE09AD3}">
      <text>
        <r>
          <rPr>
            <sz val="9"/>
            <color indexed="8"/>
            <rFont val="Tahoma"/>
            <family val="2"/>
          </rPr>
          <t>#02_1_G77#</t>
        </r>
      </text>
    </comment>
    <comment ref="G78" authorId="0" shapeId="0" xr:uid="{9EEE6030-3465-47BA-864F-9DB37064D09F}">
      <text>
        <r>
          <rPr>
            <sz val="9"/>
            <color indexed="8"/>
            <rFont val="Tahoma"/>
            <family val="2"/>
          </rPr>
          <t>#02_1_G78#</t>
        </r>
      </text>
    </comment>
    <comment ref="G81" authorId="0" shapeId="0" xr:uid="{29828596-D598-4823-B472-EA19EE0CAC33}">
      <text>
        <r>
          <rPr>
            <sz val="9"/>
            <color indexed="8"/>
            <rFont val="Tahoma"/>
            <family val="2"/>
          </rPr>
          <t>#02_1_G81#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I27" authorId="0" shapeId="0" xr:uid="{7EA0D3D7-7D13-4F45-958F-4B606BCD3ADA}">
      <text>
        <r>
          <rPr>
            <sz val="9"/>
            <color indexed="8"/>
            <rFont val="Tahoma"/>
            <family val="2"/>
          </rPr>
          <t xml:space="preserve">#03_2_I23#
</t>
        </r>
      </text>
    </comment>
    <comment ref="I28" authorId="0" shapeId="0" xr:uid="{212E867D-EF21-4DF0-A1E5-C0B1A50EC7AD}">
      <text>
        <r>
          <rPr>
            <sz val="9"/>
            <color indexed="8"/>
            <rFont val="Tahoma"/>
            <family val="2"/>
          </rPr>
          <t xml:space="preserve">#03_2_I24#
</t>
        </r>
      </text>
    </comment>
    <comment ref="I29" authorId="0" shapeId="0" xr:uid="{2A96307D-E103-4657-9860-692A6F42C37E}">
      <text>
        <r>
          <rPr>
            <sz val="9"/>
            <color indexed="8"/>
            <rFont val="Tahoma"/>
            <family val="2"/>
          </rPr>
          <t>#03_2_I25#</t>
        </r>
      </text>
    </comment>
    <comment ref="I30" authorId="0" shapeId="0" xr:uid="{03A9F915-4054-41C2-B86B-26145C44E5C4}">
      <text>
        <r>
          <rPr>
            <sz val="9"/>
            <color indexed="8"/>
            <rFont val="Tahoma"/>
            <family val="2"/>
          </rPr>
          <t>#03_2_I26#</t>
        </r>
      </text>
    </comment>
    <comment ref="I36" authorId="0" shapeId="0" xr:uid="{139E35DF-A7E6-4A28-BBB8-9F8087AAF868}">
      <text>
        <r>
          <rPr>
            <sz val="9"/>
            <color indexed="8"/>
            <rFont val="Tahoma"/>
            <family val="2"/>
          </rPr>
          <t>#03_2_I32#</t>
        </r>
      </text>
    </comment>
    <comment ref="I37" authorId="0" shapeId="0" xr:uid="{2F7293C8-21AB-4643-878C-AA217257EE7A}">
      <text>
        <r>
          <rPr>
            <sz val="9"/>
            <color indexed="8"/>
            <rFont val="Tahoma"/>
            <family val="2"/>
          </rPr>
          <t>#03_2_I33#</t>
        </r>
      </text>
    </comment>
    <comment ref="I38" authorId="0" shapeId="0" xr:uid="{CAA4C9AF-B322-4E44-AF21-29B6054C3F85}">
      <text>
        <r>
          <rPr>
            <sz val="9"/>
            <color indexed="8"/>
            <rFont val="Tahoma"/>
            <family val="2"/>
          </rPr>
          <t>#03_2_I34#</t>
        </r>
      </text>
    </comment>
    <comment ref="I39" authorId="0" shapeId="0" xr:uid="{BCADAA60-1DB6-4FCD-8CAD-112FA7307EF1}">
      <text>
        <r>
          <rPr>
            <sz val="9"/>
            <color indexed="8"/>
            <rFont val="Tahoma"/>
            <family val="2"/>
          </rPr>
          <t>#03_2_I35#</t>
        </r>
      </text>
    </comment>
    <comment ref="I40" authorId="0" shapeId="0" xr:uid="{EBD283E6-7A1C-4F59-A294-86EFEB2C4B0D}">
      <text>
        <r>
          <rPr>
            <sz val="9"/>
            <color indexed="8"/>
            <rFont val="Tahoma"/>
            <family val="2"/>
          </rPr>
          <t>#03_2_I36#</t>
        </r>
      </text>
    </comment>
    <comment ref="I41" authorId="0" shapeId="0" xr:uid="{44887E62-9BC3-4822-8C2F-74469DC0D3BC}">
      <text>
        <r>
          <rPr>
            <sz val="9"/>
            <color indexed="8"/>
            <rFont val="Tahoma"/>
            <family val="2"/>
          </rPr>
          <t>#03_2_I37#</t>
        </r>
      </text>
    </comment>
    <comment ref="I42" authorId="0" shapeId="0" xr:uid="{8CBD6472-F8BC-45AA-9F95-3AF27F1CA6E2}">
      <text>
        <r>
          <rPr>
            <sz val="9"/>
            <color indexed="8"/>
            <rFont val="Tahoma"/>
            <family val="2"/>
          </rPr>
          <t>#03_2_I38#</t>
        </r>
      </text>
    </comment>
    <comment ref="I43" authorId="0" shapeId="0" xr:uid="{83865CDD-1176-4B78-B1C0-CFEA1646BC43}">
      <text>
        <r>
          <rPr>
            <sz val="9"/>
            <color indexed="8"/>
            <rFont val="Tahoma"/>
            <family val="2"/>
          </rPr>
          <t>#03_2_I39#</t>
        </r>
      </text>
    </comment>
    <comment ref="I44" authorId="0" shapeId="0" xr:uid="{D13869AA-4ED8-4A32-9C58-41B51C06380A}">
      <text>
        <r>
          <rPr>
            <sz val="9"/>
            <color indexed="8"/>
            <rFont val="Tahoma"/>
            <family val="2"/>
          </rPr>
          <t>#03_2_I40#</t>
        </r>
      </text>
    </comment>
    <comment ref="I45" authorId="0" shapeId="0" xr:uid="{54A0663B-8142-43F2-B390-21C8047AF8D3}">
      <text>
        <r>
          <rPr>
            <sz val="9"/>
            <color indexed="8"/>
            <rFont val="Tahoma"/>
            <family val="2"/>
          </rPr>
          <t>#03_2_I41#</t>
        </r>
      </text>
    </comment>
    <comment ref="I46" authorId="0" shapeId="0" xr:uid="{FDFC0FA4-6F65-4744-9141-AC2CAC0ACFF8}">
      <text>
        <r>
          <rPr>
            <sz val="9"/>
            <color indexed="8"/>
            <rFont val="Tahoma"/>
            <family val="2"/>
          </rPr>
          <t>#03_2_I42#</t>
        </r>
      </text>
    </comment>
    <comment ref="I47" authorId="0" shapeId="0" xr:uid="{507D11D3-CF02-4081-9ACA-92191CB037CA}">
      <text>
        <r>
          <rPr>
            <sz val="9"/>
            <color indexed="8"/>
            <rFont val="Tahoma"/>
            <family val="2"/>
          </rPr>
          <t>#03_2_I43#</t>
        </r>
      </text>
    </comment>
    <comment ref="I48" authorId="0" shapeId="0" xr:uid="{AD13CDC8-3342-444A-A006-1A1C4B9029F4}">
      <text>
        <r>
          <rPr>
            <sz val="9"/>
            <color indexed="8"/>
            <rFont val="Tahoma"/>
            <family val="2"/>
          </rPr>
          <t>#03_2_I44#</t>
        </r>
      </text>
    </comment>
    <comment ref="I49" authorId="0" shapeId="0" xr:uid="{F7D782E9-C3F6-4A89-ADFC-DAFC6448AF52}">
      <text>
        <r>
          <rPr>
            <sz val="9"/>
            <color indexed="8"/>
            <rFont val="Tahoma"/>
            <family val="2"/>
          </rPr>
          <t>#03_2_I45#</t>
        </r>
      </text>
    </comment>
    <comment ref="I57" authorId="0" shapeId="0" xr:uid="{B4141B05-3AC4-4711-ABA7-AC3ABBD4E517}">
      <text>
        <r>
          <rPr>
            <sz val="9"/>
            <color indexed="8"/>
            <rFont val="Tahoma"/>
            <family val="2"/>
          </rPr>
          <t>#03_2_I53#</t>
        </r>
      </text>
    </comment>
    <comment ref="I59" authorId="0" shapeId="0" xr:uid="{1FB49E0B-6EEE-4178-9CDF-2E649E45EB63}">
      <text>
        <r>
          <rPr>
            <sz val="9"/>
            <color indexed="8"/>
            <rFont val="Tahoma"/>
            <family val="2"/>
          </rPr>
          <t>#03_2_I55#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Zita</author>
  </authors>
  <commentList>
    <comment ref="D14" authorId="0" shapeId="0" xr:uid="{76B9D8FB-8687-49BE-8B94-9E3B29DDB250}">
      <text>
        <r>
          <rPr>
            <b/>
            <sz val="9"/>
            <color indexed="8"/>
            <rFont val="Tahoma"/>
            <family val="2"/>
            <charset val="186"/>
          </rPr>
          <t>#20_4_D14#</t>
        </r>
      </text>
    </comment>
    <comment ref="E14" authorId="0" shapeId="0" xr:uid="{587424E8-6EFA-42CE-A73D-C4DB9391160E}">
      <text>
        <r>
          <rPr>
            <b/>
            <sz val="9"/>
            <color indexed="8"/>
            <rFont val="Tahoma"/>
            <family val="2"/>
            <charset val="186"/>
          </rPr>
          <t>#20_4_E14#</t>
        </r>
      </text>
    </comment>
    <comment ref="F14" authorId="0" shapeId="0" xr:uid="{8789A847-F688-4B32-9C04-BB28C4AB47BB}">
      <text>
        <r>
          <rPr>
            <b/>
            <sz val="9"/>
            <color indexed="8"/>
            <rFont val="Tahoma"/>
            <family val="2"/>
            <charset val="186"/>
          </rPr>
          <t>#20_4_F14#</t>
        </r>
      </text>
    </comment>
    <comment ref="G14" authorId="0" shapeId="0" xr:uid="{966D34B0-1D08-4610-B74F-F7D5B4C6B087}">
      <text>
        <r>
          <rPr>
            <b/>
            <sz val="9"/>
            <color indexed="8"/>
            <rFont val="Tahoma"/>
            <family val="2"/>
            <charset val="186"/>
          </rPr>
          <t>#20_4_G14#</t>
        </r>
      </text>
    </comment>
    <comment ref="H14" authorId="0" shapeId="0" xr:uid="{12A5F64D-867D-445D-A54F-9F15F380EC0D}">
      <text>
        <r>
          <rPr>
            <b/>
            <sz val="9"/>
            <color indexed="8"/>
            <rFont val="Tahoma"/>
            <family val="2"/>
            <charset val="186"/>
          </rPr>
          <t>#20_4_H14#</t>
        </r>
      </text>
    </comment>
    <comment ref="I14" authorId="0" shapeId="0" xr:uid="{774F068E-70D5-49E8-ADC6-02B30FBCF435}">
      <text>
        <r>
          <rPr>
            <b/>
            <sz val="9"/>
            <color indexed="8"/>
            <rFont val="Tahoma"/>
            <family val="2"/>
            <charset val="186"/>
          </rPr>
          <t>#20_4_I14#</t>
        </r>
      </text>
    </comment>
    <comment ref="J14" authorId="0" shapeId="0" xr:uid="{695CD229-6E59-44CE-8450-C778D3C08D0A}">
      <text>
        <r>
          <rPr>
            <b/>
            <sz val="9"/>
            <color indexed="8"/>
            <rFont val="Tahoma"/>
            <family val="2"/>
            <charset val="186"/>
          </rPr>
          <t>#20_4_J14#</t>
        </r>
      </text>
    </comment>
    <comment ref="K14" authorId="0" shapeId="0" xr:uid="{DEED4A47-9367-4060-A846-885F049697F5}">
      <text>
        <r>
          <rPr>
            <b/>
            <sz val="9"/>
            <color indexed="8"/>
            <rFont val="Tahoma"/>
            <family val="2"/>
            <charset val="186"/>
          </rPr>
          <t>#20_4_K14#</t>
        </r>
      </text>
    </comment>
    <comment ref="L14" authorId="0" shapeId="0" xr:uid="{D70C826B-A622-48EB-A22B-ECDCB20A9A2E}">
      <text>
        <r>
          <rPr>
            <b/>
            <sz val="9"/>
            <color indexed="8"/>
            <rFont val="Tahoma"/>
            <family val="2"/>
            <charset val="186"/>
          </rPr>
          <t>#20_4_L14#</t>
        </r>
      </text>
    </comment>
    <comment ref="M14" authorId="0" shapeId="0" xr:uid="{BC1EAB2C-85E6-49A2-85EC-9A1EEC555F50}">
      <text>
        <r>
          <rPr>
            <b/>
            <sz val="9"/>
            <color indexed="8"/>
            <rFont val="Tahoma"/>
            <family val="2"/>
            <charset val="186"/>
          </rPr>
          <t>#20_4_M14#</t>
        </r>
      </text>
    </comment>
    <comment ref="D15" authorId="0" shapeId="0" xr:uid="{5DB21513-8A5E-40D6-BC15-42CC87C0F29D}">
      <text>
        <r>
          <rPr>
            <b/>
            <sz val="9"/>
            <color indexed="8"/>
            <rFont val="Tahoma"/>
            <family val="2"/>
            <charset val="186"/>
          </rPr>
          <t>#20_4_D15#</t>
        </r>
      </text>
    </comment>
    <comment ref="E15" authorId="0" shapeId="0" xr:uid="{2F7F47C2-0ADE-4E3D-B0B7-98362D7CC528}">
      <text>
        <r>
          <rPr>
            <b/>
            <sz val="9"/>
            <color indexed="8"/>
            <rFont val="Tahoma"/>
            <family val="2"/>
            <charset val="186"/>
          </rPr>
          <t>#20_4_E15#</t>
        </r>
      </text>
    </comment>
    <comment ref="F15" authorId="0" shapeId="0" xr:uid="{9DF49C98-3545-4BF9-A8FD-B8EBB3F71315}">
      <text>
        <r>
          <rPr>
            <b/>
            <sz val="9"/>
            <color indexed="8"/>
            <rFont val="Tahoma"/>
            <family val="2"/>
            <charset val="186"/>
          </rPr>
          <t>#20_4_F15#</t>
        </r>
      </text>
    </comment>
    <comment ref="G15" authorId="0" shapeId="0" xr:uid="{F3AA052B-5BAC-4EC1-891A-A998A67BDFDA}">
      <text>
        <r>
          <rPr>
            <b/>
            <sz val="9"/>
            <color indexed="8"/>
            <rFont val="Tahoma"/>
            <family val="2"/>
            <charset val="186"/>
          </rPr>
          <t>#20_4_G15#</t>
        </r>
      </text>
    </comment>
    <comment ref="H15" authorId="0" shapeId="0" xr:uid="{AFF2403F-E28E-4206-949C-A20669D8E981}">
      <text>
        <r>
          <rPr>
            <b/>
            <sz val="9"/>
            <color indexed="8"/>
            <rFont val="Tahoma"/>
            <family val="2"/>
            <charset val="186"/>
          </rPr>
          <t>#20_4_H15#</t>
        </r>
      </text>
    </comment>
    <comment ref="I15" authorId="0" shapeId="0" xr:uid="{FA06F4EA-F083-484D-A2D2-0592106A81FD}">
      <text>
        <r>
          <rPr>
            <b/>
            <sz val="9"/>
            <color indexed="8"/>
            <rFont val="Tahoma"/>
            <family val="2"/>
            <charset val="186"/>
          </rPr>
          <t>#20_4_I15#</t>
        </r>
      </text>
    </comment>
    <comment ref="J15" authorId="0" shapeId="0" xr:uid="{1B795B83-8CD2-4FE8-91A3-A9338FE50F2A}">
      <text>
        <r>
          <rPr>
            <b/>
            <sz val="9"/>
            <color indexed="8"/>
            <rFont val="Tahoma"/>
            <family val="2"/>
            <charset val="186"/>
          </rPr>
          <t>#20_4_J15#</t>
        </r>
      </text>
    </comment>
    <comment ref="K15" authorId="0" shapeId="0" xr:uid="{A8F74160-853C-45C0-B075-D5177A7E9749}">
      <text>
        <r>
          <rPr>
            <b/>
            <sz val="9"/>
            <color indexed="8"/>
            <rFont val="Tahoma"/>
            <family val="2"/>
            <charset val="186"/>
          </rPr>
          <t>#20_4_K15#</t>
        </r>
      </text>
    </comment>
    <comment ref="L15" authorId="0" shapeId="0" xr:uid="{1E0FD1CF-F8DC-4671-8856-112ED41A7D16}">
      <text>
        <r>
          <rPr>
            <b/>
            <sz val="9"/>
            <color indexed="8"/>
            <rFont val="Tahoma"/>
            <family val="2"/>
            <charset val="186"/>
          </rPr>
          <t>#20_4_L15#</t>
        </r>
      </text>
    </comment>
    <comment ref="M15" authorId="0" shapeId="0" xr:uid="{214436F4-7580-438E-99A9-27266A52A04B}">
      <text>
        <r>
          <rPr>
            <b/>
            <sz val="9"/>
            <color indexed="8"/>
            <rFont val="Tahoma"/>
            <family val="2"/>
            <charset val="186"/>
          </rPr>
          <t>#20_4_M15#</t>
        </r>
      </text>
    </comment>
    <comment ref="D17" authorId="0" shapeId="0" xr:uid="{76EF7D87-3248-494F-85F5-5BDB82EBD24B}">
      <text>
        <r>
          <rPr>
            <b/>
            <sz val="9"/>
            <color indexed="8"/>
            <rFont val="Tahoma"/>
            <family val="2"/>
            <charset val="186"/>
          </rPr>
          <t>#20_4_D17#</t>
        </r>
      </text>
    </comment>
    <comment ref="E17" authorId="0" shapeId="0" xr:uid="{2B0661D5-2EE0-44A3-B409-88CD02DC8E80}">
      <text>
        <r>
          <rPr>
            <b/>
            <sz val="9"/>
            <color indexed="8"/>
            <rFont val="Tahoma"/>
            <family val="2"/>
            <charset val="186"/>
          </rPr>
          <t>#20_4_E17#</t>
        </r>
      </text>
    </comment>
    <comment ref="F17" authorId="0" shapeId="0" xr:uid="{BB65D959-7078-4FAB-A0F5-A6D5FE414335}">
      <text>
        <r>
          <rPr>
            <b/>
            <sz val="9"/>
            <color indexed="8"/>
            <rFont val="Tahoma"/>
            <family val="2"/>
            <charset val="186"/>
          </rPr>
          <t>#20_4_F17#</t>
        </r>
      </text>
    </comment>
    <comment ref="G17" authorId="0" shapeId="0" xr:uid="{AADCFF4D-CE60-4393-983C-D47C9D52545D}">
      <text>
        <r>
          <rPr>
            <b/>
            <sz val="9"/>
            <color indexed="8"/>
            <rFont val="Tahoma"/>
            <family val="2"/>
            <charset val="186"/>
          </rPr>
          <t>#20_4_G17#</t>
        </r>
      </text>
    </comment>
    <comment ref="H17" authorId="0" shapeId="0" xr:uid="{229E107B-7E1D-4E08-BD7F-9229A023AC75}">
      <text>
        <r>
          <rPr>
            <b/>
            <sz val="9"/>
            <color indexed="8"/>
            <rFont val="Tahoma"/>
            <family val="2"/>
            <charset val="186"/>
          </rPr>
          <t>#20_4_H17#</t>
        </r>
      </text>
    </comment>
    <comment ref="I17" authorId="0" shapeId="0" xr:uid="{2E89C0DF-997B-4E76-A841-60E592E99732}">
      <text>
        <r>
          <rPr>
            <b/>
            <sz val="9"/>
            <color indexed="8"/>
            <rFont val="Tahoma"/>
            <family val="2"/>
            <charset val="186"/>
          </rPr>
          <t>#20_4_I17#</t>
        </r>
      </text>
    </comment>
    <comment ref="J17" authorId="0" shapeId="0" xr:uid="{D8D687DF-C5B9-4398-B293-ECA091C8697E}">
      <text>
        <r>
          <rPr>
            <b/>
            <sz val="9"/>
            <color indexed="8"/>
            <rFont val="Tahoma"/>
            <family val="2"/>
            <charset val="186"/>
          </rPr>
          <t>#20_4_J17#</t>
        </r>
      </text>
    </comment>
    <comment ref="K17" authorId="0" shapeId="0" xr:uid="{F6CD5CF8-499A-4684-A168-7B53EC225D16}">
      <text>
        <r>
          <rPr>
            <b/>
            <sz val="9"/>
            <color indexed="8"/>
            <rFont val="Tahoma"/>
            <family val="2"/>
            <charset val="186"/>
          </rPr>
          <t>#20_4_K17#</t>
        </r>
      </text>
    </comment>
    <comment ref="L17" authorId="0" shapeId="0" xr:uid="{C9091655-E896-4312-B464-EA094F2AA89B}">
      <text>
        <r>
          <rPr>
            <b/>
            <sz val="9"/>
            <color indexed="8"/>
            <rFont val="Tahoma"/>
            <family val="2"/>
            <charset val="186"/>
          </rPr>
          <t>#20_4_L17#</t>
        </r>
      </text>
    </comment>
    <comment ref="M17" authorId="0" shapeId="0" xr:uid="{7ABBE518-6465-4754-A5CA-0F9F8DFFE614}">
      <text>
        <r>
          <rPr>
            <b/>
            <sz val="9"/>
            <color indexed="8"/>
            <rFont val="Tahoma"/>
            <family val="2"/>
            <charset val="186"/>
          </rPr>
          <t>#20_4_M17#</t>
        </r>
      </text>
    </comment>
    <comment ref="D18" authorId="0" shapeId="0" xr:uid="{13F860B8-9A44-48C9-B07F-FF67CB03C569}">
      <text>
        <r>
          <rPr>
            <b/>
            <sz val="9"/>
            <color indexed="8"/>
            <rFont val="Tahoma"/>
            <family val="2"/>
            <charset val="186"/>
          </rPr>
          <t>#20_4_D18#</t>
        </r>
      </text>
    </comment>
    <comment ref="E18" authorId="0" shapeId="0" xr:uid="{CB998333-6D93-46EE-A711-71C46FFD7E17}">
      <text>
        <r>
          <rPr>
            <b/>
            <sz val="9"/>
            <color indexed="8"/>
            <rFont val="Tahoma"/>
            <family val="2"/>
            <charset val="186"/>
          </rPr>
          <t>#20_4_E18#</t>
        </r>
      </text>
    </comment>
    <comment ref="F18" authorId="0" shapeId="0" xr:uid="{927810DD-87EF-45FE-A787-0FBFC94F36F6}">
      <text>
        <r>
          <rPr>
            <b/>
            <sz val="9"/>
            <color indexed="8"/>
            <rFont val="Tahoma"/>
            <family val="2"/>
            <charset val="186"/>
          </rPr>
          <t>#20_4_F18#</t>
        </r>
      </text>
    </comment>
    <comment ref="G18" authorId="0" shapeId="0" xr:uid="{82B421A6-CF99-47A5-99BB-A9FAE8AD30FC}">
      <text>
        <r>
          <rPr>
            <b/>
            <sz val="9"/>
            <color indexed="8"/>
            <rFont val="Tahoma"/>
            <family val="2"/>
            <charset val="186"/>
          </rPr>
          <t>#20_4_G18#</t>
        </r>
      </text>
    </comment>
    <comment ref="H18" authorId="0" shapeId="0" xr:uid="{05AB0FCC-EA00-4999-B3A7-558CDE522A58}">
      <text>
        <r>
          <rPr>
            <b/>
            <sz val="9"/>
            <color indexed="8"/>
            <rFont val="Tahoma"/>
            <family val="2"/>
            <charset val="186"/>
          </rPr>
          <t>#20_4_H18#</t>
        </r>
      </text>
    </comment>
    <comment ref="I18" authorId="0" shapeId="0" xr:uid="{F2257125-3899-4977-AE34-13E222005258}">
      <text>
        <r>
          <rPr>
            <b/>
            <sz val="9"/>
            <color indexed="8"/>
            <rFont val="Tahoma"/>
            <family val="2"/>
            <charset val="186"/>
          </rPr>
          <t>#20_4_I18#</t>
        </r>
      </text>
    </comment>
    <comment ref="J18" authorId="0" shapeId="0" xr:uid="{D5E574A0-D2DB-441A-8B2E-A4C15A0AE414}">
      <text>
        <r>
          <rPr>
            <b/>
            <sz val="9"/>
            <color indexed="8"/>
            <rFont val="Tahoma"/>
            <family val="2"/>
            <charset val="186"/>
          </rPr>
          <t>#20_4_J18#</t>
        </r>
      </text>
    </comment>
    <comment ref="K18" authorId="0" shapeId="0" xr:uid="{7A5096D9-C263-438A-AF37-4D5D4EE7DE37}">
      <text>
        <r>
          <rPr>
            <b/>
            <sz val="9"/>
            <color indexed="8"/>
            <rFont val="Tahoma"/>
            <family val="2"/>
            <charset val="186"/>
          </rPr>
          <t>#20_4_K18#</t>
        </r>
      </text>
    </comment>
    <comment ref="L18" authorId="0" shapeId="0" xr:uid="{E708D52C-239F-4504-A481-5A6E8AB9DFC6}">
      <text>
        <r>
          <rPr>
            <b/>
            <sz val="9"/>
            <color indexed="8"/>
            <rFont val="Tahoma"/>
            <family val="2"/>
            <charset val="186"/>
          </rPr>
          <t>#20_4_L18#</t>
        </r>
      </text>
    </comment>
    <comment ref="M18" authorId="0" shapeId="0" xr:uid="{8965E843-CFA3-4350-9127-3D8E19C23F14}">
      <text>
        <r>
          <rPr>
            <b/>
            <sz val="9"/>
            <color indexed="8"/>
            <rFont val="Tahoma"/>
            <family val="2"/>
            <charset val="186"/>
          </rPr>
          <t>#20_4_M18#</t>
        </r>
      </text>
    </comment>
    <comment ref="D20" authorId="0" shapeId="0" xr:uid="{52B24B04-EAB3-4B13-967E-F8C7CCACC206}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E20" authorId="0" shapeId="0" xr:uid="{E8AEF124-48BB-4D36-AF81-37446E168824}">
      <text>
        <r>
          <rPr>
            <b/>
            <sz val="9"/>
            <color indexed="8"/>
            <rFont val="Tahoma"/>
            <family val="2"/>
            <charset val="186"/>
          </rPr>
          <t>#20_4_E20#</t>
        </r>
      </text>
    </comment>
    <comment ref="F20" authorId="0" shapeId="0" xr:uid="{71A04737-9F91-4D57-95EF-1BA2D0565283}">
      <text>
        <r>
          <rPr>
            <b/>
            <sz val="9"/>
            <color indexed="8"/>
            <rFont val="Tahoma"/>
            <family val="2"/>
            <charset val="186"/>
          </rPr>
          <t>#20_4_F20#</t>
        </r>
      </text>
    </comment>
    <comment ref="G20" authorId="0" shapeId="0" xr:uid="{42BEF849-CE48-4626-B37E-1C91ED59C1BA}">
      <text>
        <r>
          <rPr>
            <b/>
            <sz val="9"/>
            <color indexed="8"/>
            <rFont val="Tahoma"/>
            <family val="2"/>
            <charset val="186"/>
          </rPr>
          <t>#20_4_G20#</t>
        </r>
      </text>
    </comment>
    <comment ref="H20" authorId="0" shapeId="0" xr:uid="{571B2631-CACE-4F2A-A498-7115C065D41E}">
      <text>
        <r>
          <rPr>
            <b/>
            <sz val="9"/>
            <color indexed="8"/>
            <rFont val="Tahoma"/>
            <family val="2"/>
            <charset val="186"/>
          </rPr>
          <t>#20_4_H20#</t>
        </r>
      </text>
    </comment>
    <comment ref="I20" authorId="0" shapeId="0" xr:uid="{D27458C1-7614-45E7-A4A3-0D9BCE989306}">
      <text>
        <r>
          <rPr>
            <b/>
            <sz val="9"/>
            <color indexed="8"/>
            <rFont val="Tahoma"/>
            <family val="2"/>
            <charset val="186"/>
          </rPr>
          <t>#20_4_I20#</t>
        </r>
      </text>
    </comment>
    <comment ref="J20" authorId="0" shapeId="0" xr:uid="{C8029DE3-5375-44CC-AF07-3F4F267A0E58}">
      <text>
        <r>
          <rPr>
            <b/>
            <sz val="9"/>
            <color indexed="8"/>
            <rFont val="Tahoma"/>
            <family val="2"/>
            <charset val="186"/>
          </rPr>
          <t>#20_4_J20#</t>
        </r>
      </text>
    </comment>
    <comment ref="K20" authorId="0" shapeId="0" xr:uid="{D31B23BA-ED0D-4695-8FE5-9D451B7DAF51}">
      <text>
        <r>
          <rPr>
            <b/>
            <sz val="9"/>
            <color indexed="8"/>
            <rFont val="Tahoma"/>
            <family val="2"/>
            <charset val="186"/>
          </rPr>
          <t>#20_4_K20#</t>
        </r>
      </text>
    </comment>
    <comment ref="L20" authorId="0" shapeId="0" xr:uid="{FD3FD0B3-4174-4F5C-AA61-0A15CD4AB883}">
      <text>
        <r>
          <rPr>
            <b/>
            <sz val="9"/>
            <color indexed="8"/>
            <rFont val="Tahoma"/>
            <family val="2"/>
            <charset val="186"/>
          </rPr>
          <t>#20_4_L20#</t>
        </r>
      </text>
    </comment>
    <comment ref="M20" authorId="0" shapeId="0" xr:uid="{1322ED92-8F58-4664-9C62-1DBC2816997F}">
      <text>
        <r>
          <rPr>
            <b/>
            <sz val="9"/>
            <color indexed="8"/>
            <rFont val="Tahoma"/>
            <family val="2"/>
            <charset val="186"/>
          </rPr>
          <t>#20_4_M20#</t>
        </r>
      </text>
    </comment>
    <comment ref="D21" authorId="0" shapeId="0" xr:uid="{FD029551-4D2F-4578-9B3D-BBCB73A20FD6}">
      <text>
        <r>
          <rPr>
            <b/>
            <sz val="9"/>
            <color indexed="8"/>
            <rFont val="Tahoma"/>
            <family val="2"/>
            <charset val="186"/>
          </rPr>
          <t>#20_4_D21#</t>
        </r>
      </text>
    </comment>
    <comment ref="E21" authorId="0" shapeId="0" xr:uid="{43BD95C1-3FCE-4D05-8FD9-A53C4EC14DA0}">
      <text>
        <r>
          <rPr>
            <b/>
            <sz val="9"/>
            <color indexed="8"/>
            <rFont val="Tahoma"/>
            <family val="2"/>
            <charset val="186"/>
          </rPr>
          <t>#20_4_E21#</t>
        </r>
      </text>
    </comment>
    <comment ref="F21" authorId="0" shapeId="0" xr:uid="{C4DBA6CB-1919-4B4D-8B2C-52F6F3A6E719}">
      <text>
        <r>
          <rPr>
            <b/>
            <sz val="9"/>
            <color indexed="8"/>
            <rFont val="Tahoma"/>
            <family val="2"/>
            <charset val="186"/>
          </rPr>
          <t>#20_4_F21#</t>
        </r>
      </text>
    </comment>
    <comment ref="G21" authorId="0" shapeId="0" xr:uid="{2FDAB203-7C8C-4576-93A5-97A1F6F677BD}">
      <text>
        <r>
          <rPr>
            <b/>
            <sz val="9"/>
            <color indexed="8"/>
            <rFont val="Tahoma"/>
            <family val="2"/>
            <charset val="186"/>
          </rPr>
          <t>#20_4_G21#</t>
        </r>
      </text>
    </comment>
    <comment ref="H21" authorId="0" shapeId="0" xr:uid="{BFF25648-74DC-4DAA-9404-2EA10D893ACC}">
      <text>
        <r>
          <rPr>
            <b/>
            <sz val="9"/>
            <color indexed="8"/>
            <rFont val="Tahoma"/>
            <family val="2"/>
            <charset val="186"/>
          </rPr>
          <t>#20_4_H21#</t>
        </r>
      </text>
    </comment>
    <comment ref="I21" authorId="0" shapeId="0" xr:uid="{3E30A917-2824-4FCA-9AAA-D2C6F9CE0A79}">
      <text>
        <r>
          <rPr>
            <b/>
            <sz val="9"/>
            <color indexed="8"/>
            <rFont val="Tahoma"/>
            <family val="2"/>
            <charset val="186"/>
          </rPr>
          <t>#20_4_I21#</t>
        </r>
      </text>
    </comment>
    <comment ref="J21" authorId="0" shapeId="0" xr:uid="{CBC21738-A6AA-4425-84CA-DC214BC7B0AB}">
      <text>
        <r>
          <rPr>
            <b/>
            <sz val="9"/>
            <color indexed="8"/>
            <rFont val="Tahoma"/>
            <family val="2"/>
            <charset val="186"/>
          </rPr>
          <t>#20_4_J21#</t>
        </r>
      </text>
    </comment>
    <comment ref="K21" authorId="0" shapeId="0" xr:uid="{F2B8E491-C868-47B9-8823-88FCB31D7D51}">
      <text>
        <r>
          <rPr>
            <b/>
            <sz val="9"/>
            <color indexed="8"/>
            <rFont val="Tahoma"/>
            <family val="2"/>
            <charset val="186"/>
          </rPr>
          <t>#20_4_K21#</t>
        </r>
      </text>
    </comment>
    <comment ref="L21" authorId="0" shapeId="0" xr:uid="{E18E9D14-E49A-4BB7-8ED1-66434362B14B}">
      <text>
        <r>
          <rPr>
            <b/>
            <sz val="9"/>
            <color indexed="8"/>
            <rFont val="Tahoma"/>
            <family val="2"/>
            <charset val="186"/>
          </rPr>
          <t>#20_4_L21#</t>
        </r>
      </text>
    </comment>
    <comment ref="M21" authorId="0" shapeId="0" xr:uid="{9411DC05-17D2-4A59-A863-15E4C4B35BF6}">
      <text>
        <r>
          <rPr>
            <b/>
            <sz val="9"/>
            <color indexed="8"/>
            <rFont val="Tahoma"/>
            <family val="2"/>
            <charset val="186"/>
          </rPr>
          <t>#20_4_M21#</t>
        </r>
      </text>
    </comment>
    <comment ref="D23" authorId="0" shapeId="0" xr:uid="{24D5F49A-9794-41DF-918F-89394972F7C2}">
      <text>
        <r>
          <rPr>
            <b/>
            <sz val="9"/>
            <color indexed="8"/>
            <rFont val="Tahoma"/>
            <family val="2"/>
            <charset val="186"/>
          </rPr>
          <t>#20_4_D23#</t>
        </r>
      </text>
    </comment>
    <comment ref="E23" authorId="0" shapeId="0" xr:uid="{D6F7B2EE-B1CA-40AA-93D7-535B3E3EEF20}">
      <text>
        <r>
          <rPr>
            <b/>
            <sz val="9"/>
            <color indexed="8"/>
            <rFont val="Tahoma"/>
            <family val="2"/>
            <charset val="186"/>
          </rPr>
          <t>#20_4_E23#</t>
        </r>
      </text>
    </comment>
    <comment ref="F23" authorId="0" shapeId="0" xr:uid="{F825A27C-31CD-447A-AD21-955D2CAFD55F}">
      <text>
        <r>
          <rPr>
            <b/>
            <sz val="9"/>
            <color indexed="8"/>
            <rFont val="Tahoma"/>
            <family val="2"/>
            <charset val="186"/>
          </rPr>
          <t>#20_4_F23#</t>
        </r>
      </text>
    </comment>
    <comment ref="G23" authorId="0" shapeId="0" xr:uid="{6B52119C-5A34-45B9-B626-DB1FEB3557FD}">
      <text>
        <r>
          <rPr>
            <b/>
            <sz val="9"/>
            <color indexed="8"/>
            <rFont val="Tahoma"/>
            <family val="2"/>
            <charset val="186"/>
          </rPr>
          <t>#20_4_G23#</t>
        </r>
      </text>
    </comment>
    <comment ref="H23" authorId="0" shapeId="0" xr:uid="{56E59C68-D155-408B-BD70-AC5202C01F2C}">
      <text>
        <r>
          <rPr>
            <b/>
            <sz val="9"/>
            <color indexed="8"/>
            <rFont val="Tahoma"/>
            <family val="2"/>
            <charset val="186"/>
          </rPr>
          <t>#20_4_H23#</t>
        </r>
      </text>
    </comment>
    <comment ref="I23" authorId="0" shapeId="0" xr:uid="{A162ACE2-0EBD-4A14-9204-8417E8E16444}">
      <text>
        <r>
          <rPr>
            <b/>
            <sz val="9"/>
            <color indexed="8"/>
            <rFont val="Tahoma"/>
            <family val="2"/>
            <charset val="186"/>
          </rPr>
          <t>#20_4_I23#</t>
        </r>
      </text>
    </comment>
    <comment ref="J23" authorId="0" shapeId="0" xr:uid="{F162B625-95E5-4EA4-9DD7-8B9F6C2D2FA4}">
      <text>
        <r>
          <rPr>
            <b/>
            <sz val="9"/>
            <color indexed="8"/>
            <rFont val="Tahoma"/>
            <family val="2"/>
            <charset val="186"/>
          </rPr>
          <t>#20_4_J23#</t>
        </r>
      </text>
    </comment>
    <comment ref="K23" authorId="0" shapeId="0" xr:uid="{C4A260EC-2132-460F-84D8-2F5FBF6CEB7C}">
      <text>
        <r>
          <rPr>
            <b/>
            <sz val="9"/>
            <color indexed="8"/>
            <rFont val="Tahoma"/>
            <family val="2"/>
            <charset val="186"/>
          </rPr>
          <t>#20_4_K23#</t>
        </r>
      </text>
    </comment>
    <comment ref="L23" authorId="0" shapeId="0" xr:uid="{1074FD6F-C531-40D1-A095-1D0E50A61371}">
      <text>
        <r>
          <rPr>
            <b/>
            <sz val="9"/>
            <color indexed="8"/>
            <rFont val="Tahoma"/>
            <family val="2"/>
            <charset val="186"/>
          </rPr>
          <t>#20_4_L23#</t>
        </r>
      </text>
    </comment>
    <comment ref="M23" authorId="0" shapeId="0" xr:uid="{AEB3414B-70B8-4DAF-9AFB-378D28016FF1}">
      <text>
        <r>
          <rPr>
            <b/>
            <sz val="9"/>
            <color indexed="8"/>
            <rFont val="Tahoma"/>
            <family val="2"/>
            <charset val="186"/>
          </rPr>
          <t>#20_4_M23#</t>
        </r>
      </text>
    </comment>
    <comment ref="D24" authorId="0" shapeId="0" xr:uid="{1CDC8F7E-3A03-40D7-B225-39BC0C206E72}">
      <text>
        <r>
          <rPr>
            <b/>
            <sz val="9"/>
            <color indexed="8"/>
            <rFont val="Tahoma"/>
            <family val="2"/>
            <charset val="186"/>
          </rPr>
          <t>#20_4_D24#</t>
        </r>
      </text>
    </comment>
    <comment ref="E24" authorId="0" shapeId="0" xr:uid="{62BDA760-5106-436C-958D-6445AF00AA91}">
      <text>
        <r>
          <rPr>
            <b/>
            <sz val="9"/>
            <color indexed="8"/>
            <rFont val="Tahoma"/>
            <family val="2"/>
            <charset val="186"/>
          </rPr>
          <t>#20_4_E24#</t>
        </r>
      </text>
    </comment>
    <comment ref="F24" authorId="0" shapeId="0" xr:uid="{C858A026-5700-4DE4-BEA4-75F4F22748C7}">
      <text>
        <r>
          <rPr>
            <b/>
            <sz val="9"/>
            <color indexed="8"/>
            <rFont val="Tahoma"/>
            <family val="2"/>
            <charset val="186"/>
          </rPr>
          <t>#20_4_F24#</t>
        </r>
      </text>
    </comment>
    <comment ref="G24" authorId="0" shapeId="0" xr:uid="{D92F5FC0-7F55-4762-AA77-B4C30B53B6EE}">
      <text>
        <r>
          <rPr>
            <b/>
            <sz val="9"/>
            <color indexed="8"/>
            <rFont val="Tahoma"/>
            <family val="2"/>
            <charset val="186"/>
          </rPr>
          <t>#20_4_G24#</t>
        </r>
      </text>
    </comment>
    <comment ref="H24" authorId="0" shapeId="0" xr:uid="{0C8BB20A-8B10-43D4-8A6A-2365AC9FAB75}">
      <text>
        <r>
          <rPr>
            <b/>
            <sz val="9"/>
            <color indexed="8"/>
            <rFont val="Tahoma"/>
            <family val="2"/>
            <charset val="186"/>
          </rPr>
          <t>#20_4_H24#</t>
        </r>
      </text>
    </comment>
    <comment ref="I24" authorId="0" shapeId="0" xr:uid="{7CCD507B-5718-4DBF-B864-004F4F825119}">
      <text>
        <r>
          <rPr>
            <b/>
            <sz val="9"/>
            <color indexed="8"/>
            <rFont val="Tahoma"/>
            <family val="2"/>
            <charset val="186"/>
          </rPr>
          <t>#20_4_I24#</t>
        </r>
      </text>
    </comment>
    <comment ref="J24" authorId="0" shapeId="0" xr:uid="{B0E5153A-1392-4FF7-B1B4-669A055E08DE}">
      <text>
        <r>
          <rPr>
            <b/>
            <sz val="9"/>
            <color indexed="8"/>
            <rFont val="Tahoma"/>
            <family val="2"/>
            <charset val="186"/>
          </rPr>
          <t>#20_4_J24#</t>
        </r>
      </text>
    </comment>
    <comment ref="K24" authorId="0" shapeId="0" xr:uid="{6785987E-5D1B-4E96-AF91-E8882AEA4534}">
      <text>
        <r>
          <rPr>
            <b/>
            <sz val="9"/>
            <color indexed="8"/>
            <rFont val="Tahoma"/>
            <family val="2"/>
            <charset val="186"/>
          </rPr>
          <t>#20_4_K24#</t>
        </r>
      </text>
    </comment>
    <comment ref="L24" authorId="0" shapeId="0" xr:uid="{155B8CD1-F0F3-43A0-B569-4A85EDCC7EE9}">
      <text>
        <r>
          <rPr>
            <b/>
            <sz val="9"/>
            <color indexed="8"/>
            <rFont val="Tahoma"/>
            <family val="2"/>
            <charset val="186"/>
          </rPr>
          <t>#20_4_L24#</t>
        </r>
      </text>
    </comment>
    <comment ref="M24" authorId="0" shapeId="0" xr:uid="{5E73C175-343E-4177-AD53-B90B3C71E6E6}">
      <text>
        <r>
          <rPr>
            <b/>
            <sz val="9"/>
            <color indexed="8"/>
            <rFont val="Tahoma"/>
            <family val="2"/>
            <charset val="186"/>
          </rPr>
          <t>#20_4_M24#</t>
        </r>
      </text>
    </comment>
  </commentList>
</comments>
</file>

<file path=xl/sharedStrings.xml><?xml version="1.0" encoding="utf-8"?>
<sst xmlns="http://schemas.openxmlformats.org/spreadsheetml/2006/main" count="531" uniqueCount="278">
  <si>
    <t/>
  </si>
  <si>
    <t>2 priedas</t>
  </si>
  <si>
    <t>Gargždų lopšelis - darželis "Saulutė"</t>
  </si>
  <si>
    <t>Įm.k.191789357 Vingio 4, Gargždai</t>
  </si>
  <si>
    <t>PAGAL  2024-03-31 D. DUOMENIS</t>
  </si>
  <si>
    <t>(data)</t>
  </si>
  <si>
    <t>Pateikimo valiuta ir tikslumas: eurais arba tūkstančiais eurų</t>
  </si>
  <si>
    <t>Eil. Nr.</t>
  </si>
  <si>
    <t>Straipsniai</t>
  </si>
  <si>
    <t>A.</t>
  </si>
  <si>
    <t>I.</t>
  </si>
  <si>
    <t>0</t>
  </si>
  <si>
    <t>II.</t>
  </si>
  <si>
    <t>III.</t>
  </si>
  <si>
    <t>IV.</t>
  </si>
  <si>
    <t>V.</t>
  </si>
  <si>
    <t>B.</t>
  </si>
  <si>
    <t>C.</t>
  </si>
  <si>
    <t>D.</t>
  </si>
  <si>
    <t xml:space="preserve">Iš valstybės biudžeto </t>
  </si>
  <si>
    <t>E.</t>
  </si>
  <si>
    <t>F.</t>
  </si>
  <si>
    <t>G.</t>
  </si>
  <si>
    <t>Lina Petrauskienė</t>
  </si>
  <si>
    <t>(parašas)</t>
  </si>
  <si>
    <t>(vardas ir pavardė)</t>
  </si>
  <si>
    <t>3-iojo VSAFAS „Veiklos rezultatų ataskaita“</t>
  </si>
  <si>
    <t>(Žemesniojo lygio viešojo sektoriaus subjektų, išskyrus mokesčių fondus ir išteklių fondus</t>
  </si>
  <si>
    <t>(įskaitant socialinės apsaugos fondus), veiklos rezultatų ataskaitos forma)</t>
  </si>
  <si>
    <t>(viešojo sektoriaus subjekto arba viešojo sektoriaus subjektų grupės pavadinimas)</t>
  </si>
  <si>
    <t>(viešojo sektoriaus subjekto, parengusio veiklos rezultatų ataskaitą</t>
  </si>
  <si>
    <t>arba konsoliduotąją veiklos rezultatų ataskaitą,  kodas, adresas)</t>
  </si>
  <si>
    <t>VEIKLOS REZULTATŲ ATASKAITA</t>
  </si>
  <si>
    <t>Pastabos Nr.</t>
  </si>
  <si>
    <t>Ataskaitinis laikotarpis</t>
  </si>
  <si>
    <t>Praėjęs ataskaitinis laikotarpis</t>
  </si>
  <si>
    <t>PAGRINDINĖS VEIKLOS PAJAMOS</t>
  </si>
  <si>
    <t>FINANSAVIMO PAJAMOS</t>
  </si>
  <si>
    <t>I.1.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</si>
  <si>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</si>
  <si>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</si>
  <si>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</si>
  <si>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</si>
  <si>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</si>
  <si>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</si>
  <si>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MOKESČIŲ IR SOCIALINIŲ ĮMOKŲ PAJAMOS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</si>
  <si>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</si>
  <si>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</si>
  <si>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</si>
  <si>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</si>
  <si>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</si>
  <si>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PAGRINDINĖS VEIKLOS SĄNAUDOS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</si>
  <si>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</si>
  <si>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</si>
  <si>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</si>
  <si>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</si>
  <si>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</si>
  <si>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</si>
  <si>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 xml:space="preserve">Komandiruočių </t>
  </si>
  <si>
    <t>KOMANDIRUOČIŲ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</si>
  <si>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</si>
  <si>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</si>
  <si>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</si>
  <si>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</si>
  <si>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</si>
  <si>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</si>
  <si>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</si>
  <si>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</si>
  <si>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</si>
  <si>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</si>
  <si>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</si>
  <si>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</si>
  <si>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</si>
  <si>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</si>
  <si>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</si>
  <si>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</si>
  <si>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</si>
  <si>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</si>
  <si>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</si>
  <si>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</si>
  <si>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</si>
  <si>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</si>
  <si>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</si>
  <si>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</si>
  <si>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</si>
  <si>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</si>
  <si>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</si>
  <si>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PAGRINDINĖS VEIKLOS PERVIRŠIS AR DEFICITAS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</si>
  <si>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</si>
  <si>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</si>
  <si>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</si>
  <si>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</si>
  <si>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</si>
  <si>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</si>
  <si>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</si>
  <si>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</si>
  <si>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FINANSINĖS IR INVESTICINĖS VEIKLOS REZULTATAS</t>
  </si>
  <si>
    <t>APSKAITOS POLITIKOS KEITIMO IR ESMINIŲ APSKAITOS KLAIDŲ TAISYMO ĮTAKA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</si>
  <si>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</si>
  <si>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</si>
  <si>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</si>
  <si>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</si>
  <si>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</si>
  <si>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</si>
  <si>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</si>
  <si>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</si>
  <si>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 xml:space="preserve">(viešojo sektoriaus subjekto vadovas arba jo įgaliotas administracijos vadovas)                           </t>
  </si>
  <si>
    <t xml:space="preserve">vyriausiasis buhalteris (buhalteris)                                                                                      </t>
  </si>
  <si>
    <t xml:space="preserve">  (parašas)</t>
  </si>
  <si>
    <t xml:space="preserve">                                     20-ojo VSAFAS „Finansavimo sumos“</t>
  </si>
  <si>
    <t xml:space="preserve">                                      4 priedas</t>
  </si>
  <si>
    <t>(Informacijos apie finansavimo sumas pagal šaltinį, tikslinę paskirtį ir jų pokyčius per ataskaitinį laikotarpį pateikimo žemesniojo lygio</t>
  </si>
  <si>
    <t>finansinių ataskaitų aiškinamajame rašte forma)</t>
  </si>
  <si>
    <t>FINANSAVIMO SUMOS PAGAL ŠALTINĮ, TIKSLINĘ PASKIRTĮ IR JŲ POKYČIAI PER ATASKAITINĮ LAIKOTARPĮ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</si>
  <si>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</si>
  <si>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</si>
  <si>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</si>
  <si>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</si>
  <si>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</si>
  <si>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</si>
  <si>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t>Neatlygintinai gautas turtas</t>
  </si>
  <si>
    <t>Perduota kitiems viešojo sektoriaus subjektams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</si>
  <si>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</si>
  <si>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</si>
  <si>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</si>
  <si>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</si>
  <si>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</si>
  <si>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</si>
  <si>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</si>
  <si>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</si>
  <si>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</si>
  <si>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</si>
  <si>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</si>
  <si>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</si>
  <si>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</si>
  <si>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</si>
  <si>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t>2.1.</t>
  </si>
  <si>
    <t>2.2.</t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</si>
  <si>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</si>
  <si>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</si>
  <si>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</si>
  <si>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t>3.2.</t>
  </si>
  <si>
    <t>4.</t>
  </si>
  <si>
    <t>Iš kitų šaltinių:</t>
  </si>
  <si>
    <t>4.1.</t>
  </si>
  <si>
    <t>4.2.</t>
  </si>
  <si>
    <t>5.</t>
  </si>
  <si>
    <t>Iš viso finansavimo sumų</t>
  </si>
  <si>
    <t>* Šioje skiltyje rodomas finansavimo sumų pergrupavimas; praėjusio ataskaitinio laikotarpio klaidų taisymas; valiutos kurso įtaka pinigų likučiams, susijusiems su finansavimo sumomis; finansavimo sumų dalis, pagal 26-ojo VSAFAS „Fondų apskaita ir finansinių ataskaitų rinkinys“ 24 punktą pripažinta valstybės iždo finansavimo pajamomis.</t>
  </si>
  <si>
    <t>P21</t>
  </si>
  <si>
    <t>P22</t>
  </si>
  <si>
    <t>2-ojo VSAFAS „Finansinės būklės ataskaita“</t>
  </si>
  <si>
    <t>(Žemesniojo lygio viešojo sektoriaus subjektų, išskyrus mokesčių fondus ir išteklių fondus, finansinės būklės ataskaitos forma)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</si>
  <si>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</si>
  <si>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t>(viešojo sektoriaus subjekto, parengusio finansinės būklės ataskaitą (konsoliduotąją finansinės būklės ataskaitą), kodas, adresas)</t>
  </si>
  <si>
    <t>FINANSINĖS BŪKLĖS ATASKAITA</t>
  </si>
  <si>
    <t xml:space="preserve">Pastabos Nr. </t>
  </si>
  <si>
    <t>Paskutinė ataskaitinio laikotarpio diena</t>
  </si>
  <si>
    <t>Paskutinė praėjusio ataskaitinio laikotarpio diena</t>
  </si>
  <si>
    <t>ILGALAIKIS TURTAS</t>
  </si>
  <si>
    <t>Nematerialusis turtas</t>
  </si>
  <si>
    <t>P03</t>
  </si>
  <si>
    <t>I.1</t>
  </si>
  <si>
    <t>Plėtros darbai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</si>
  <si>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</si>
  <si>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</si>
  <si>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</si>
  <si>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</si>
  <si>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</si>
  <si>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</si>
  <si>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</si>
  <si>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</si>
  <si>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Ilgalaikis materialusis turtas</t>
  </si>
  <si>
    <t>P04</t>
  </si>
  <si>
    <t>II.1</t>
  </si>
  <si>
    <t>Žemė</t>
  </si>
  <si>
    <t>II.2</t>
  </si>
  <si>
    <t>Pastatai</t>
  </si>
  <si>
    <t>II.3</t>
  </si>
  <si>
    <t>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</si>
  <si>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</si>
  <si>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</si>
  <si>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</si>
  <si>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</si>
  <si>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</si>
  <si>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</si>
  <si>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</si>
  <si>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</si>
  <si>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</si>
  <si>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</si>
  <si>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</si>
  <si>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</si>
  <si>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Ilgalaikis finansinis turtas</t>
  </si>
  <si>
    <t>Mineraliniai ištekliai</t>
  </si>
  <si>
    <t>Kitas ilgalaikis turtas</t>
  </si>
  <si>
    <t>BIOLOGINIS TURTAS</t>
  </si>
  <si>
    <t>TRUMPALAIKIS TURTAS</t>
  </si>
  <si>
    <t>Atsargos</t>
  </si>
  <si>
    <t>P08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</si>
  <si>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</si>
  <si>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</si>
  <si>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</si>
  <si>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</si>
  <si>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</si>
  <si>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</si>
  <si>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t>P09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</si>
  <si>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</si>
  <si>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</si>
  <si>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</si>
  <si>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</si>
  <si>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</si>
  <si>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</si>
  <si>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</si>
  <si>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</si>
  <si>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</si>
  <si>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</si>
  <si>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</si>
  <si>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</si>
  <si>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</si>
  <si>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</si>
  <si>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</si>
  <si>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P11</t>
  </si>
  <si>
    <t>IŠ VISO TURTO:</t>
  </si>
  <si>
    <t>FINANSAVIMO SUMOS</t>
  </si>
  <si>
    <t>P12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</si>
  <si>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</si>
  <si>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</si>
  <si>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</si>
  <si>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</si>
  <si>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ĮSIPAREIGOJIMAI</t>
  </si>
  <si>
    <t>P15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</si>
  <si>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</si>
  <si>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</si>
  <si>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</si>
  <si>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</si>
  <si>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</si>
  <si>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</si>
  <si>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P17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</si>
  <si>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</si>
  <si>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</si>
  <si>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</si>
  <si>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</si>
  <si>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</si>
  <si>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</si>
  <si>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</si>
  <si>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</si>
  <si>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</si>
  <si>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</si>
  <si>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</si>
  <si>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</si>
  <si>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</si>
  <si>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</si>
  <si>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</si>
  <si>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</si>
  <si>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</si>
  <si>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</si>
  <si>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</si>
  <si>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GRYNASIS TURTAS</t>
  </si>
  <si>
    <t>P18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</si>
  <si>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</si>
  <si>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</si>
  <si>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</si>
  <si>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</si>
  <si>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</si>
  <si>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</si>
  <si>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</si>
  <si>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</si>
  <si>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</si>
  <si>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</si>
  <si>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MAŽUMOS DALIS</t>
  </si>
  <si>
    <t>IŠ VISO FINANSAVIMO SUMŲ, ĮSIPAREIGOJIMŲ, GRYNOJO TURTO IR MAŽUMOS DALIES:</t>
  </si>
  <si>
    <t>(viešojo sektoriaus subjekto vadovo arba jo įgalioto administracijos vadovo pareigų pavadinimas)</t>
  </si>
  <si>
    <t xml:space="preserve">(ataskaitą parengusio asmens pareigų pavadinimas)                   </t>
  </si>
  <si>
    <t>2024-04-22  Nr.____</t>
  </si>
  <si>
    <t>Direktorė</t>
  </si>
  <si>
    <t>Biudžetinių įstaigų centralizuotos apskaitos skyriaus vedėja</t>
  </si>
  <si>
    <t>Viktorija Kaprizkina</t>
  </si>
  <si>
    <t>Parengė Renata Zažeckienė, tel Nr. : 865949010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</si>
</sst>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b/>
      <sz val="11"/>
      <name val="TimesNewRoman,Bold"/>
    </font>
    <font>
      <sz val="11"/>
      <name val="Arial"/>
      <family val="2"/>
    </font>
    <font>
      <u/>
      <sz val="11"/>
      <name val="TimesNewRoman,Bold"/>
      <charset val="186"/>
    </font>
    <font>
      <i/>
      <sz val="11"/>
      <name val="TimesNewRoman,Bold"/>
    </font>
    <font>
      <b/>
      <sz val="12"/>
      <name val="Arial"/>
      <family val="2"/>
    </font>
    <font>
      <sz val="12"/>
      <name val="Arial"/>
      <family val="2"/>
    </font>
    <font>
      <sz val="9"/>
      <color indexed="8"/>
      <name val="Tahoma"/>
      <family val="2"/>
    </font>
    <font>
      <b/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9"/>
      <name val="Arial"/>
      <family val="2"/>
      <charset val="186"/>
    </font>
    <font>
      <b/>
      <sz val="9"/>
      <color indexed="8"/>
      <name val="Tahoma"/>
      <family val="2"/>
      <charset val="186"/>
    </font>
    <font>
      <sz val="12"/>
      <name val="Times New Roman"/>
      <family val="1"/>
    </font>
    <font>
      <sz val="9"/>
      <name val="Arial"/>
      <family val="2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Arial"/>
      <family val="2"/>
    </font>
    <font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9">
    <xf numFmtId="0" fontId="0" fillId="0" borderId="0" xfId="0"/>
    <xf numFmtId="0" fontId="18" fillId="33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1" fillId="0" borderId="1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1" fillId="0" borderId="12" xfId="0" applyFont="1" applyBorder="1" applyAlignment="1">
      <alignment vertical="center"/>
    </xf>
    <xf numFmtId="0" fontId="21" fillId="0" borderId="12" xfId="0" applyFont="1" applyBorder="1" applyAlignment="1">
      <alignment horizontal="center" vertical="center"/>
    </xf>
    <xf numFmtId="2" fontId="21" fillId="0" borderId="12" xfId="0" applyNumberFormat="1" applyFont="1" applyBorder="1" applyAlignment="1">
      <alignment horizontal="right" vertical="center"/>
    </xf>
    <xf numFmtId="0" fontId="19" fillId="0" borderId="12" xfId="0" applyFont="1" applyBorder="1" applyAlignment="1">
      <alignment vertical="center" wrapText="1"/>
    </xf>
    <xf numFmtId="0" fontId="19" fillId="0" borderId="12" xfId="0" applyFont="1" applyBorder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2" fontId="19" fillId="0" borderId="12" xfId="0" applyNumberFormat="1" applyFont="1" applyBorder="1" applyAlignment="1">
      <alignment horizontal="right" vertical="center"/>
    </xf>
    <xf numFmtId="2" fontId="19" fillId="33" borderId="16" xfId="0" applyNumberFormat="1" applyFont="1" applyFill="1" applyBorder="1" applyAlignment="1">
      <alignment horizontal="right" vertical="center"/>
    </xf>
    <xf numFmtId="0" fontId="19" fillId="0" borderId="12" xfId="0" applyFont="1" applyBorder="1" applyAlignment="1">
      <alignment vertical="center"/>
    </xf>
    <xf numFmtId="2" fontId="19" fillId="0" borderId="12" xfId="0" applyNumberFormat="1" applyFont="1" applyBorder="1" applyAlignment="1">
      <alignment horizontal="right" vertical="center" wrapText="1"/>
    </xf>
    <xf numFmtId="0" fontId="21" fillId="0" borderId="12" xfId="0" applyFont="1" applyBorder="1" applyAlignment="1">
      <alignment horizontal="left" vertical="center"/>
    </xf>
    <xf numFmtId="0" fontId="29" fillId="0" borderId="12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8" fillId="0" borderId="0" xfId="0" applyFont="1" applyAlignment="1">
      <alignment horizontal="center" vertical="top" wrapText="1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top" wrapText="1"/>
    </xf>
    <xf numFmtId="0" fontId="18" fillId="0" borderId="10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32" fillId="0" borderId="12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49" fontId="18" fillId="0" borderId="17" xfId="0" applyNumberFormat="1" applyFont="1" applyBorder="1" applyAlignment="1">
      <alignment horizontal="center" vertical="center" wrapText="1"/>
    </xf>
    <xf numFmtId="0" fontId="32" fillId="34" borderId="12" xfId="0" applyFont="1" applyFill="1" applyBorder="1" applyAlignment="1">
      <alignment horizontal="center" vertical="center" wrapText="1"/>
    </xf>
    <xf numFmtId="0" fontId="32" fillId="34" borderId="12" xfId="0" applyFont="1" applyFill="1" applyBorder="1" applyAlignment="1">
      <alignment horizontal="left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4" fontId="20" fillId="0" borderId="0" xfId="0" applyNumberFormat="1" applyFont="1" applyAlignment="1">
      <alignment vertical="center"/>
    </xf>
    <xf numFmtId="0" fontId="20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left" vertical="center" wrapText="1"/>
    </xf>
    <xf numFmtId="4" fontId="19" fillId="0" borderId="12" xfId="0" applyNumberFormat="1" applyFont="1" applyBorder="1" applyAlignment="1">
      <alignment horizontal="center" vertical="center" wrapText="1"/>
    </xf>
    <xf numFmtId="4" fontId="34" fillId="0" borderId="0" xfId="0" applyNumberFormat="1" applyFont="1" applyAlignment="1">
      <alignment vertical="center"/>
    </xf>
    <xf numFmtId="0" fontId="35" fillId="0" borderId="0" xfId="0" applyFont="1"/>
    <xf numFmtId="0" fontId="37" fillId="0" borderId="12" xfId="0" applyFont="1" applyBorder="1" applyAlignment="1">
      <alignment horizontal="center" vertical="center"/>
    </xf>
    <xf numFmtId="0" fontId="18" fillId="33" borderId="0" xfId="0" applyFont="1" applyFill="1" applyAlignment="1">
      <alignment vertical="center"/>
    </xf>
    <xf numFmtId="0" fontId="38" fillId="0" borderId="0" xfId="0" applyFont="1"/>
    <xf numFmtId="0" fontId="40" fillId="33" borderId="0" xfId="0" applyFont="1" applyFill="1" applyAlignment="1">
      <alignment horizontal="center" vertical="center" wrapText="1"/>
    </xf>
    <xf numFmtId="0" fontId="41" fillId="33" borderId="0" xfId="0" applyFont="1" applyFill="1" applyAlignment="1">
      <alignment horizontal="center" vertical="center" wrapText="1"/>
    </xf>
    <xf numFmtId="0" fontId="41" fillId="33" borderId="0" xfId="0" applyFont="1" applyFill="1" applyAlignment="1">
      <alignment vertical="center" wrapText="1"/>
    </xf>
    <xf numFmtId="0" fontId="18" fillId="33" borderId="0" xfId="0" applyFont="1" applyFill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49" fontId="40" fillId="33" borderId="21" xfId="0" applyNumberFormat="1" applyFont="1" applyFill="1" applyBorder="1" applyAlignment="1">
      <alignment horizontal="center" vertical="center" wrapText="1"/>
    </xf>
    <xf numFmtId="0" fontId="40" fillId="33" borderId="20" xfId="0" applyFont="1" applyFill="1" applyBorder="1" applyAlignment="1">
      <alignment horizontal="center" vertical="center" wrapText="1"/>
    </xf>
    <xf numFmtId="0" fontId="40" fillId="33" borderId="20" xfId="0" applyFont="1" applyFill="1" applyBorder="1" applyAlignment="1">
      <alignment horizontal="left" vertical="center"/>
    </xf>
    <xf numFmtId="0" fontId="40" fillId="33" borderId="21" xfId="0" applyFont="1" applyFill="1" applyBorder="1" applyAlignment="1">
      <alignment horizontal="left" vertical="center"/>
    </xf>
    <xf numFmtId="0" fontId="40" fillId="33" borderId="21" xfId="0" applyFont="1" applyFill="1" applyBorder="1" applyAlignment="1">
      <alignment horizontal="left" vertical="center" wrapText="1"/>
    </xf>
    <xf numFmtId="0" fontId="18" fillId="33" borderId="21" xfId="0" applyFont="1" applyFill="1" applyBorder="1" applyAlignment="1">
      <alignment horizontal="center" vertical="center" wrapText="1"/>
    </xf>
    <xf numFmtId="2" fontId="40" fillId="33" borderId="20" xfId="0" applyNumberFormat="1" applyFont="1" applyFill="1" applyBorder="1" applyAlignment="1">
      <alignment horizontal="right" vertical="center"/>
    </xf>
    <xf numFmtId="0" fontId="18" fillId="33" borderId="20" xfId="0" applyFont="1" applyFill="1" applyBorder="1" applyAlignment="1">
      <alignment horizontal="center" vertical="center" wrapText="1"/>
    </xf>
    <xf numFmtId="0" fontId="18" fillId="33" borderId="24" xfId="0" applyFont="1" applyFill="1" applyBorder="1" applyAlignment="1">
      <alignment horizontal="left" vertical="center"/>
    </xf>
    <xf numFmtId="0" fontId="44" fillId="33" borderId="25" xfId="0" applyFont="1" applyFill="1" applyBorder="1" applyAlignment="1">
      <alignment horizontal="left" vertical="center"/>
    </xf>
    <xf numFmtId="0" fontId="44" fillId="33" borderId="25" xfId="0" applyFont="1" applyFill="1" applyBorder="1" applyAlignment="1">
      <alignment horizontal="left" vertical="center" wrapText="1"/>
    </xf>
    <xf numFmtId="2" fontId="18" fillId="33" borderId="24" xfId="0" applyNumberFormat="1" applyFont="1" applyFill="1" applyBorder="1" applyAlignment="1">
      <alignment horizontal="right" vertical="center"/>
    </xf>
    <xf numFmtId="0" fontId="18" fillId="33" borderId="21" xfId="0" applyFont="1" applyFill="1" applyBorder="1" applyAlignment="1">
      <alignment horizontal="left" vertical="center"/>
    </xf>
    <xf numFmtId="0" fontId="18" fillId="33" borderId="23" xfId="0" applyFont="1" applyFill="1" applyBorder="1" applyAlignment="1">
      <alignment horizontal="left" vertical="center"/>
    </xf>
    <xf numFmtId="0" fontId="18" fillId="33" borderId="23" xfId="0" applyFont="1" applyFill="1" applyBorder="1" applyAlignment="1">
      <alignment horizontal="left" vertical="center" wrapText="1"/>
    </xf>
    <xf numFmtId="16" fontId="18" fillId="33" borderId="22" xfId="0" applyNumberFormat="1" applyFont="1" applyFill="1" applyBorder="1" applyAlignment="1">
      <alignment horizontal="center" vertical="center" wrapText="1"/>
    </xf>
    <xf numFmtId="0" fontId="18" fillId="33" borderId="22" xfId="0" applyFont="1" applyFill="1" applyBorder="1" applyAlignment="1">
      <alignment horizontal="left" vertical="center" wrapText="1"/>
    </xf>
    <xf numFmtId="16" fontId="18" fillId="33" borderId="20" xfId="0" applyNumberFormat="1" applyFont="1" applyFill="1" applyBorder="1" applyAlignment="1">
      <alignment horizontal="center" vertical="center" wrapText="1"/>
    </xf>
    <xf numFmtId="49" fontId="18" fillId="33" borderId="21" xfId="0" applyNumberFormat="1" applyFont="1" applyFill="1" applyBorder="1" applyAlignment="1">
      <alignment horizontal="center" vertical="center" wrapText="1"/>
    </xf>
    <xf numFmtId="0" fontId="18" fillId="33" borderId="22" xfId="0" applyFont="1" applyFill="1" applyBorder="1" applyAlignment="1">
      <alignment horizontal="left" vertical="center"/>
    </xf>
    <xf numFmtId="0" fontId="18" fillId="33" borderId="26" xfId="0" applyFont="1" applyFill="1" applyBorder="1" applyAlignment="1">
      <alignment horizontal="center" vertical="center" wrapText="1"/>
    </xf>
    <xf numFmtId="0" fontId="18" fillId="33" borderId="27" xfId="0" applyFont="1" applyFill="1" applyBorder="1" applyAlignment="1">
      <alignment horizontal="left" vertical="center"/>
    </xf>
    <xf numFmtId="0" fontId="18" fillId="33" borderId="28" xfId="0" applyFont="1" applyFill="1" applyBorder="1" applyAlignment="1">
      <alignment horizontal="left" vertical="center"/>
    </xf>
    <xf numFmtId="0" fontId="18" fillId="33" borderId="28" xfId="0" applyFont="1" applyFill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 wrapText="1"/>
    </xf>
    <xf numFmtId="0" fontId="18" fillId="33" borderId="20" xfId="0" applyFont="1" applyFill="1" applyBorder="1" applyAlignment="1">
      <alignment horizontal="left" vertical="center"/>
    </xf>
    <xf numFmtId="0" fontId="18" fillId="33" borderId="20" xfId="0" applyFont="1" applyFill="1" applyBorder="1" applyAlignment="1">
      <alignment horizontal="left" vertical="center" wrapText="1"/>
    </xf>
    <xf numFmtId="0" fontId="18" fillId="33" borderId="21" xfId="0" applyFont="1" applyFill="1" applyBorder="1" applyAlignment="1">
      <alignment horizontal="left" vertical="center" wrapText="1"/>
    </xf>
    <xf numFmtId="0" fontId="40" fillId="0" borderId="20" xfId="0" applyFont="1" applyBorder="1" applyAlignment="1">
      <alignment horizontal="left" vertical="center"/>
    </xf>
    <xf numFmtId="0" fontId="40" fillId="0" borderId="21" xfId="0" applyFont="1" applyBorder="1" applyAlignment="1">
      <alignment horizontal="left" vertical="center"/>
    </xf>
    <xf numFmtId="0" fontId="40" fillId="0" borderId="21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left" vertical="center"/>
    </xf>
    <xf numFmtId="0" fontId="18" fillId="0" borderId="29" xfId="0" applyFont="1" applyBorder="1" applyAlignment="1">
      <alignment horizontal="left" vertical="center"/>
    </xf>
    <xf numFmtId="0" fontId="18" fillId="0" borderId="29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left" vertical="center"/>
    </xf>
    <xf numFmtId="16" fontId="18" fillId="0" borderId="20" xfId="0" applyNumberFormat="1" applyFont="1" applyBorder="1" applyAlignment="1">
      <alignment horizontal="center" vertical="center"/>
    </xf>
    <xf numFmtId="0" fontId="18" fillId="0" borderId="20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 wrapText="1"/>
    </xf>
    <xf numFmtId="0" fontId="40" fillId="33" borderId="20" xfId="0" applyFont="1" applyFill="1" applyBorder="1" applyAlignment="1">
      <alignment horizontal="left" vertical="center" wrapText="1"/>
    </xf>
    <xf numFmtId="0" fontId="18" fillId="33" borderId="25" xfId="0" applyFont="1" applyFill="1" applyBorder="1" applyAlignment="1">
      <alignment horizontal="left" vertical="center"/>
    </xf>
    <xf numFmtId="0" fontId="18" fillId="33" borderId="25" xfId="0" applyFont="1" applyFill="1" applyBorder="1" applyAlignment="1">
      <alignment horizontal="left" vertical="center" wrapText="1"/>
    </xf>
    <xf numFmtId="0" fontId="44" fillId="33" borderId="21" xfId="0" applyFont="1" applyFill="1" applyBorder="1" applyAlignment="1">
      <alignment horizontal="left" vertical="center"/>
    </xf>
    <xf numFmtId="0" fontId="44" fillId="33" borderId="22" xfId="0" applyFont="1" applyFill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/>
    </xf>
    <xf numFmtId="0" fontId="18" fillId="0" borderId="28" xfId="0" applyFont="1" applyBorder="1" applyAlignment="1">
      <alignment horizontal="left" vertical="center"/>
    </xf>
    <xf numFmtId="0" fontId="18" fillId="0" borderId="28" xfId="0" applyFont="1" applyBorder="1" applyAlignment="1">
      <alignment horizontal="left" vertical="center" wrapText="1"/>
    </xf>
    <xf numFmtId="0" fontId="18" fillId="33" borderId="25" xfId="0" applyFont="1" applyFill="1" applyBorder="1" applyAlignment="1">
      <alignment horizontal="center" vertical="center" wrapText="1"/>
    </xf>
    <xf numFmtId="0" fontId="18" fillId="0" borderId="30" xfId="0" applyFont="1" applyBorder="1" applyAlignment="1">
      <alignment horizontal="left" vertical="center"/>
    </xf>
    <xf numFmtId="0" fontId="18" fillId="33" borderId="23" xfId="0" applyFont="1" applyFill="1" applyBorder="1" applyAlignment="1">
      <alignment horizontal="center" vertical="center" wrapText="1"/>
    </xf>
    <xf numFmtId="0" fontId="18" fillId="33" borderId="29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32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 wrapText="1"/>
    </xf>
    <xf numFmtId="0" fontId="44" fillId="0" borderId="21" xfId="0" applyFont="1" applyBorder="1" applyAlignment="1">
      <alignment horizontal="left" vertical="center"/>
    </xf>
    <xf numFmtId="0" fontId="44" fillId="0" borderId="22" xfId="0" applyFont="1" applyBorder="1" applyAlignment="1">
      <alignment horizontal="left" vertical="center" wrapText="1"/>
    </xf>
    <xf numFmtId="0" fontId="40" fillId="33" borderId="26" xfId="0" applyFont="1" applyFill="1" applyBorder="1" applyAlignment="1">
      <alignment horizontal="left" vertical="center"/>
    </xf>
    <xf numFmtId="0" fontId="40" fillId="33" borderId="29" xfId="0" applyFont="1" applyFill="1" applyBorder="1" applyAlignment="1">
      <alignment horizontal="left" vertical="center"/>
    </xf>
    <xf numFmtId="0" fontId="40" fillId="33" borderId="29" xfId="0" applyFont="1" applyFill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40" fillId="33" borderId="22" xfId="0" applyFont="1" applyFill="1" applyBorder="1" applyAlignment="1">
      <alignment horizontal="left" vertical="center" wrapText="1"/>
    </xf>
    <xf numFmtId="2" fontId="18" fillId="33" borderId="20" xfId="0" applyNumberFormat="1" applyFont="1" applyFill="1" applyBorder="1" applyAlignment="1">
      <alignment horizontal="right" vertical="center"/>
    </xf>
    <xf numFmtId="0" fontId="40" fillId="33" borderId="0" xfId="0" applyFont="1" applyFill="1" applyAlignment="1">
      <alignment horizontal="left" vertical="center" wrapText="1"/>
    </xf>
    <xf numFmtId="0" fontId="18" fillId="33" borderId="0" xfId="0" applyFont="1" applyFill="1" applyAlignment="1">
      <alignment horizontal="left" vertical="center" wrapText="1"/>
    </xf>
    <xf numFmtId="0" fontId="0" fillId="33" borderId="18" xfId="0" applyFill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2" fillId="33" borderId="0" xfId="0" applyFont="1" applyFill="1" applyAlignment="1">
      <alignment vertical="center" wrapText="1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0" xfId="0" applyFont="1" applyFill="1" applyAlignment="1">
      <alignment horizontal="left" vertical="top" wrapText="1"/>
    </xf>
    <xf numFmtId="0" fontId="39" fillId="33" borderId="0" xfId="0" applyFont="1" applyFill="1" applyAlignment="1">
      <alignment wrapText="1"/>
    </xf>
    <xf numFmtId="0" fontId="39" fillId="33" borderId="0" xfId="0" applyFont="1" applyFill="1" applyAlignment="1">
      <alignment vertical="center" wrapText="1"/>
    </xf>
    <xf numFmtId="0" fontId="40" fillId="33" borderId="0" xfId="0" applyFont="1" applyFill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left" vertical="center" wrapText="1"/>
    </xf>
    <xf numFmtId="0" fontId="18" fillId="33" borderId="22" xfId="0" applyFont="1" applyFill="1" applyBorder="1" applyAlignment="1">
      <alignment horizontal="left" vertical="center" wrapText="1"/>
    </xf>
    <xf numFmtId="0" fontId="18" fillId="33" borderId="23" xfId="0" applyFont="1" applyFill="1" applyBorder="1" applyAlignment="1">
      <alignment horizontal="left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33" borderId="0" xfId="0" applyFont="1" applyFill="1" applyAlignment="1">
      <alignment vertical="center" wrapText="1"/>
    </xf>
    <xf numFmtId="0" fontId="42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0" fontId="43" fillId="0" borderId="18" xfId="0" applyFont="1" applyBorder="1" applyAlignment="1">
      <alignment horizontal="right" vertical="center" wrapText="1"/>
    </xf>
    <xf numFmtId="0" fontId="40" fillId="33" borderId="21" xfId="0" applyFont="1" applyFill="1" applyBorder="1" applyAlignment="1">
      <alignment horizontal="center" vertical="center" wrapText="1"/>
    </xf>
    <xf numFmtId="0" fontId="40" fillId="33" borderId="22" xfId="0" applyFont="1" applyFill="1" applyBorder="1" applyAlignment="1">
      <alignment horizontal="center" vertical="center" wrapText="1"/>
    </xf>
    <xf numFmtId="0" fontId="40" fillId="33" borderId="23" xfId="0" applyFont="1" applyFill="1" applyBorder="1" applyAlignment="1">
      <alignment horizontal="center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45" fillId="33" borderId="0" xfId="0" applyFont="1" applyFill="1" applyBorder="1" applyAlignment="1">
      <alignment horizontal="left" vertical="center" wrapText="1"/>
    </xf>
    <xf numFmtId="0" fontId="0" fillId="33" borderId="18" xfId="0" applyFill="1" applyBorder="1" applyAlignment="1">
      <alignment horizontal="center" vertical="center" wrapText="1"/>
    </xf>
    <xf numFmtId="0" fontId="45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45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1" fillId="0" borderId="13" xfId="0" applyFont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justify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9" fillId="0" borderId="13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13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21" fillId="0" borderId="13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0" fontId="18" fillId="0" borderId="11" xfId="0" applyFont="1" applyBorder="1" applyAlignment="1">
      <alignment horizontal="center" vertical="top" wrapText="1"/>
    </xf>
    <xf numFmtId="0" fontId="19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20" fillId="0" borderId="10" xfId="0" applyFont="1" applyBorder="1" applyAlignment="1">
      <alignment horizontal="left" vertical="center" wrapText="1"/>
    </xf>
    <xf numFmtId="0" fontId="45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top" wrapText="1"/>
    </xf>
    <xf numFmtId="0" fontId="32" fillId="0" borderId="0" xfId="0" applyFont="1" applyAlignment="1">
      <alignment horizontal="center" vertical="center"/>
    </xf>
    <xf numFmtId="0" fontId="32" fillId="0" borderId="16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</cellXfs>
  <cellStyles count="42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FBFB8-D797-4B63-A27E-85589F6CA9B9}">
  <dimension ref="A1:H119"/>
  <sheetViews>
    <sheetView topLeftCell="A70" workbookViewId="0">
      <selection activeCell="B102" sqref="B102:E102"/>
    </sheetView>
  </sheetViews>
  <sheetFormatPr defaultRowHeight="12.75"/>
  <cols>
    <col min="1" max="1" width="5.5703125" style="46" customWidth="1"/>
    <col min="2" max="2" width="10.5703125" style="46" customWidth="1"/>
    <col min="3" max="3" width="3.140625" style="1" customWidth="1"/>
    <col min="4" max="4" width="2.7109375" style="1" customWidth="1"/>
    <col min="5" max="5" width="59" style="1" customWidth="1"/>
    <col min="6" max="6" width="7.7109375" style="1" customWidth="1"/>
    <col min="7" max="8" width="12.85546875" style="46" customWidth="1"/>
    <col min="9" max="9" width="5.28515625" style="46" customWidth="1"/>
    <col min="10" max="16384" width="9.140625" style="46"/>
  </cols>
  <sheetData>
    <row r="1" spans="1:8" ht="30" customHeight="1">
      <c r="B1" s="133" t="s">
        <v>0</v>
      </c>
      <c r="C1" s="133"/>
      <c r="D1" s="133"/>
      <c r="E1" s="133"/>
      <c r="F1" s="133"/>
      <c r="G1" s="133"/>
      <c r="H1" s="133"/>
    </row>
    <row r="2" spans="1:8">
      <c r="A2" s="47"/>
      <c r="F2" s="134" t="s">
        <v>151</v>
      </c>
      <c r="G2" s="134"/>
      <c r="H2" s="134"/>
    </row>
    <row r="3" spans="1:8">
      <c r="A3" s="47"/>
      <c r="F3" s="135" t="s">
        <v>1</v>
      </c>
      <c r="G3" s="135"/>
      <c r="H3" s="135"/>
    </row>
    <row r="4" spans="1:8">
      <c r="A4" s="47"/>
    </row>
    <row r="5" spans="1:8">
      <c r="A5" s="47"/>
      <c r="B5" s="136" t="s">
        <v>152</v>
      </c>
      <c r="C5" s="136"/>
      <c r="D5" s="136"/>
      <c r="E5" s="136"/>
      <c r="F5" s="136"/>
      <c r="G5" s="136"/>
      <c r="H5" s="136"/>
    </row>
    <row r="6" spans="1:8">
      <c r="A6" s="47"/>
      <c r="B6" s="136"/>
      <c r="C6" s="136"/>
      <c r="D6" s="136"/>
      <c r="E6" s="136"/>
      <c r="F6" s="136"/>
      <c r="G6" s="136"/>
      <c r="H6" s="136"/>
    </row>
    <row r="7" spans="1:8">
      <c r="A7" s="47"/>
      <c r="B7" s="137" t="s">
        <v>2</v>
      </c>
      <c r="C7" s="137"/>
      <c r="D7" s="137"/>
      <c r="E7" s="137"/>
      <c r="F7" s="137"/>
      <c r="G7" s="137"/>
      <c r="H7" s="137"/>
    </row>
    <row r="8" spans="1:8">
      <c r="A8" s="47"/>
      <c r="B8" s="132" t="s">
        <v>153</v>
      </c>
      <c r="C8" s="132"/>
      <c r="D8" s="132"/>
      <c r="E8" s="132"/>
      <c r="F8" s="132"/>
      <c r="G8" s="132"/>
      <c r="H8" s="132"/>
    </row>
    <row r="9" spans="1:8" ht="12.75" customHeight="1">
      <c r="A9" s="47"/>
      <c r="B9" s="137" t="s">
        <v>3</v>
      </c>
      <c r="C9" s="137"/>
      <c r="D9" s="137"/>
      <c r="E9" s="137"/>
      <c r="F9" s="137"/>
      <c r="G9" s="137"/>
      <c r="H9" s="137"/>
    </row>
    <row r="10" spans="1:8">
      <c r="A10" s="47"/>
      <c r="B10" s="141" t="s">
        <v>154</v>
      </c>
      <c r="C10" s="141"/>
      <c r="D10" s="141"/>
      <c r="E10" s="141"/>
      <c r="F10" s="141"/>
      <c r="G10" s="141"/>
      <c r="H10" s="141"/>
    </row>
    <row r="11" spans="1:8">
      <c r="A11" s="47"/>
      <c r="B11" s="142"/>
      <c r="C11" s="142"/>
      <c r="D11" s="142"/>
      <c r="E11" s="142"/>
      <c r="F11" s="142"/>
      <c r="G11" s="142"/>
      <c r="H11" s="142"/>
    </row>
    <row r="12" spans="1:8">
      <c r="A12" s="47"/>
      <c r="B12" s="143"/>
      <c r="C12" s="143"/>
      <c r="D12" s="143"/>
      <c r="E12" s="143"/>
      <c r="F12" s="143"/>
    </row>
    <row r="13" spans="1:8">
      <c r="A13" s="47"/>
      <c r="B13" s="136" t="s">
        <v>155</v>
      </c>
      <c r="C13" s="136"/>
      <c r="D13" s="136"/>
      <c r="E13" s="136"/>
      <c r="F13" s="136"/>
      <c r="G13" s="136"/>
      <c r="H13" s="136"/>
    </row>
    <row r="14" spans="1:8">
      <c r="A14" s="47"/>
      <c r="B14" s="136" t="s">
        <v>4</v>
      </c>
      <c r="C14" s="136"/>
      <c r="D14" s="136"/>
      <c r="E14" s="136"/>
      <c r="F14" s="136"/>
      <c r="G14" s="136"/>
      <c r="H14" s="136"/>
    </row>
    <row r="15" spans="1:8">
      <c r="A15" s="47"/>
      <c r="B15" s="48"/>
      <c r="C15" s="49"/>
      <c r="D15" s="49"/>
      <c r="E15" s="49"/>
      <c r="F15" s="49"/>
      <c r="G15" s="50"/>
      <c r="H15" s="50"/>
    </row>
    <row r="16" spans="1:8">
      <c r="A16" s="47"/>
      <c r="B16" s="144" t="s">
        <v>273</v>
      </c>
      <c r="C16" s="144"/>
      <c r="D16" s="144"/>
      <c r="E16" s="144"/>
      <c r="F16" s="144"/>
      <c r="G16" s="144"/>
      <c r="H16" s="144"/>
    </row>
    <row r="17" spans="1:8">
      <c r="A17" s="47"/>
      <c r="B17" s="145" t="s">
        <v>5</v>
      </c>
      <c r="C17" s="145"/>
      <c r="D17" s="145"/>
      <c r="E17" s="145"/>
      <c r="F17" s="145"/>
      <c r="G17" s="145"/>
      <c r="H17" s="145"/>
    </row>
    <row r="18" spans="1:8" ht="12.75" customHeight="1">
      <c r="A18" s="47"/>
      <c r="B18" s="48"/>
      <c r="C18" s="51"/>
      <c r="D18" s="51"/>
      <c r="E18" s="146" t="s">
        <v>6</v>
      </c>
      <c r="F18" s="146"/>
      <c r="G18" s="146"/>
      <c r="H18" s="146"/>
    </row>
    <row r="19" spans="1:8" ht="67.5" customHeight="1">
      <c r="A19" s="47"/>
      <c r="B19" s="52" t="s">
        <v>7</v>
      </c>
      <c r="C19" s="147" t="s">
        <v>8</v>
      </c>
      <c r="D19" s="148"/>
      <c r="E19" s="149"/>
      <c r="F19" s="53" t="s">
        <v>156</v>
      </c>
      <c r="G19" s="54" t="s">
        <v>157</v>
      </c>
      <c r="H19" s="54" t="s">
        <v>158</v>
      </c>
    </row>
    <row r="20" spans="1:8" s="1" customFormat="1" ht="12.75" customHeight="1">
      <c r="A20" s="47"/>
      <c r="B20" s="54" t="s">
        <v>9</v>
      </c>
      <c r="C20" s="55" t="s">
        <v>159</v>
      </c>
      <c r="D20" s="56"/>
      <c r="E20" s="57"/>
      <c r="F20" s="58"/>
      <c r="G20" s="59">
        <f>SUM(G21,G27,G37,G38,G39)</f>
        <v>311166.25999999995</v>
      </c>
      <c r="H20" s="59">
        <f>SUM(H21,H27,H37,H38,H39)</f>
        <v>317697.03999999998</v>
      </c>
    </row>
    <row r="21" spans="1:8" s="1" customFormat="1" ht="12.75" customHeight="1">
      <c r="A21" s="47"/>
      <c r="B21" s="60" t="s">
        <v>10</v>
      </c>
      <c r="C21" s="61" t="s">
        <v>160</v>
      </c>
      <c r="D21" s="62"/>
      <c r="E21" s="63"/>
      <c r="F21" s="58" t="s">
        <v>161</v>
      </c>
      <c r="G21" s="64">
        <f>SUM(G22:G26)</f>
        <v>0.28999999999996001</v>
      </c>
      <c r="H21" s="64">
        <f>SUM(H22:H26)</f>
        <v>0.28999999999996001</v>
      </c>
    </row>
    <row r="22" spans="1:8" s="1" customFormat="1" ht="12.75" customHeight="1">
      <c r="A22" s="47"/>
      <c r="B22" s="58" t="s">
        <v>162</v>
      </c>
      <c r="C22" s="65"/>
      <c r="D22" s="66" t="s">
        <v>163</v>
      </c>
      <c r="E22" s="67"/>
      <c r="F22" s="68"/>
      <c r="G22" s="64" t="s">
        <v>11</v>
      </c>
      <c r="H22" s="64" t="s">
        <v>11</v>
      </c>
    </row>
    <row r="23" spans="1:8" s="1" customFormat="1" ht="12.75" customHeight="1">
      <c r="A23" s="47"/>
      <c r="B23" s="58" t="s">
        <v>164</v>
      </c>
      <c r="C23" s="65"/>
      <c r="D23" s="66" t="s">
        <v>165</v>
      </c>
      <c r="E23" s="69"/>
      <c r="F23" s="70"/>
      <c r="G23" s="64" t="s">
        <v>11</v>
      </c>
      <c r="H23" s="64" t="s">
        <v>11</v>
      </c>
    </row>
    <row r="24" spans="1:8" s="1" customFormat="1" ht="12.75" customHeight="1">
      <c r="A24" s="47"/>
      <c r="B24" s="58" t="s">
        <v>166</v>
      </c>
      <c r="C24" s="65"/>
      <c r="D24" s="66" t="s">
        <v>167</v>
      </c>
      <c r="E24" s="69"/>
      <c r="F24" s="70"/>
      <c r="G24" s="64">
        <v>0.28999999999996001</v>
      </c>
      <c r="H24" s="64">
        <v>0.28999999999996001</v>
      </c>
    </row>
    <row r="25" spans="1:8" s="1" customFormat="1" ht="12.75" customHeight="1">
      <c r="A25" s="47"/>
      <c r="B25" s="58" t="s">
        <v>168</v>
      </c>
      <c r="C25" s="65"/>
      <c r="D25" s="66" t="s">
        <v>169</v>
      </c>
      <c r="E25" s="69"/>
      <c r="F25" s="60"/>
      <c r="G25" s="64" t="s">
        <v>11</v>
      </c>
      <c r="H25" s="64" t="s">
        <v>11</v>
      </c>
    </row>
    <row r="26" spans="1:8" s="1" customFormat="1" ht="12.75" customHeight="1">
      <c r="A26" s="47"/>
      <c r="B26" s="71" t="s">
        <v>170</v>
      </c>
      <c r="C26" s="65"/>
      <c r="D26" s="72" t="s">
        <v>171</v>
      </c>
      <c r="E26" s="67"/>
      <c r="F26" s="60"/>
      <c r="G26" s="64" t="s">
        <v>11</v>
      </c>
      <c r="H26" s="64" t="s">
        <v>11</v>
      </c>
    </row>
    <row r="27" spans="1:8" s="1" customFormat="1" ht="12.75" customHeight="1">
      <c r="A27" s="47"/>
      <c r="B27" s="73" t="s">
        <v>12</v>
      </c>
      <c r="C27" s="74" t="s">
        <v>172</v>
      </c>
      <c r="D27" s="75"/>
      <c r="E27" s="76"/>
      <c r="F27" s="60" t="s">
        <v>173</v>
      </c>
      <c r="G27" s="64">
        <f>SUM(G28:G36)</f>
        <v>311165.96999999997</v>
      </c>
      <c r="H27" s="64">
        <f>SUM(H28:H36)</f>
        <v>317696.75</v>
      </c>
    </row>
    <row r="28" spans="1:8" s="1" customFormat="1" ht="12.75" customHeight="1">
      <c r="A28" s="47"/>
      <c r="B28" s="58" t="s">
        <v>174</v>
      </c>
      <c r="C28" s="65"/>
      <c r="D28" s="66" t="s">
        <v>175</v>
      </c>
      <c r="E28" s="69"/>
      <c r="F28" s="70"/>
      <c r="G28" s="64" t="s">
        <v>11</v>
      </c>
      <c r="H28" s="64" t="s">
        <v>11</v>
      </c>
    </row>
    <row r="29" spans="1:8" s="1" customFormat="1" ht="12.75" customHeight="1">
      <c r="A29" s="47"/>
      <c r="B29" s="58" t="s">
        <v>176</v>
      </c>
      <c r="C29" s="65"/>
      <c r="D29" s="66" t="s">
        <v>177</v>
      </c>
      <c r="E29" s="69"/>
      <c r="F29" s="70"/>
      <c r="G29" s="64">
        <v>236420.81</v>
      </c>
      <c r="H29" s="64">
        <v>239897.60000000001</v>
      </c>
    </row>
    <row r="30" spans="1:8" s="1" customFormat="1" ht="12.75" customHeight="1">
      <c r="A30" s="47"/>
      <c r="B30" s="58" t="s">
        <v>178</v>
      </c>
      <c r="C30" s="65"/>
      <c r="D30" s="66" t="s">
        <v>179</v>
      </c>
      <c r="E30" s="69"/>
      <c r="F30" s="70"/>
      <c r="G30" s="64" t="s">
        <v>11</v>
      </c>
      <c r="H30" s="64" t="s">
        <v>11</v>
      </c>
    </row>
    <row r="31" spans="1:8" s="1" customFormat="1" ht="12.75" customHeight="1">
      <c r="A31" s="47"/>
      <c r="B31" s="58" t="s">
        <v>180</v>
      </c>
      <c r="C31" s="65"/>
      <c r="D31" s="66" t="s">
        <v>181</v>
      </c>
      <c r="E31" s="69"/>
      <c r="F31" s="70"/>
      <c r="G31" s="64">
        <v>4525.3999999999996</v>
      </c>
      <c r="H31" s="64">
        <v>4598</v>
      </c>
    </row>
    <row r="32" spans="1:8" s="1" customFormat="1" ht="12.75" customHeight="1">
      <c r="A32" s="47"/>
      <c r="B32" s="58" t="s">
        <v>182</v>
      </c>
      <c r="C32" s="65"/>
      <c r="D32" s="66" t="s">
        <v>183</v>
      </c>
      <c r="E32" s="69"/>
      <c r="F32" s="70"/>
      <c r="G32" s="64">
        <v>41830.85</v>
      </c>
      <c r="H32" s="64">
        <v>43772.85</v>
      </c>
    </row>
    <row r="33" spans="1:8" s="1" customFormat="1" ht="12.75" customHeight="1">
      <c r="A33" s="47"/>
      <c r="B33" s="58" t="s">
        <v>184</v>
      </c>
      <c r="C33" s="65"/>
      <c r="D33" s="66" t="s">
        <v>185</v>
      </c>
      <c r="E33" s="69"/>
      <c r="F33" s="70"/>
      <c r="G33" s="64" t="s">
        <v>11</v>
      </c>
      <c r="H33" s="64" t="s">
        <v>11</v>
      </c>
    </row>
    <row r="34" spans="1:8" s="1" customFormat="1" ht="12.75" customHeight="1">
      <c r="A34" s="47"/>
      <c r="B34" s="58" t="s">
        <v>186</v>
      </c>
      <c r="C34" s="65"/>
      <c r="D34" s="66" t="s">
        <v>187</v>
      </c>
      <c r="E34" s="69"/>
      <c r="F34" s="70"/>
      <c r="G34" s="64">
        <v>19578.169999999998</v>
      </c>
      <c r="H34" s="64">
        <v>20617.560000000001</v>
      </c>
    </row>
    <row r="35" spans="1:8" s="1" customFormat="1" ht="12.75" customHeight="1">
      <c r="A35" s="47"/>
      <c r="B35" s="58" t="s">
        <v>188</v>
      </c>
      <c r="C35" s="77"/>
      <c r="D35" s="78" t="s">
        <v>189</v>
      </c>
      <c r="E35" s="79"/>
      <c r="F35" s="70"/>
      <c r="G35" s="64" t="s">
        <v>11</v>
      </c>
      <c r="H35" s="64" t="s">
        <v>11</v>
      </c>
    </row>
    <row r="36" spans="1:8" s="1" customFormat="1" ht="12.75" customHeight="1">
      <c r="A36" s="47"/>
      <c r="B36" s="58" t="s">
        <v>190</v>
      </c>
      <c r="C36" s="65"/>
      <c r="D36" s="66" t="s">
        <v>191</v>
      </c>
      <c r="E36" s="69"/>
      <c r="F36" s="60"/>
      <c r="G36" s="64">
        <v>8810.74</v>
      </c>
      <c r="H36" s="64">
        <v>8810.74</v>
      </c>
    </row>
    <row r="37" spans="1:8" s="1" customFormat="1" ht="12.75" customHeight="1">
      <c r="A37" s="47"/>
      <c r="B37" s="60" t="s">
        <v>13</v>
      </c>
      <c r="C37" s="80" t="s">
        <v>192</v>
      </c>
      <c r="D37" s="80"/>
      <c r="E37" s="81"/>
      <c r="F37" s="60"/>
      <c r="G37" s="64" t="s">
        <v>11</v>
      </c>
      <c r="H37" s="64" t="s">
        <v>11</v>
      </c>
    </row>
    <row r="38" spans="1:8" s="1" customFormat="1" ht="12.75" customHeight="1">
      <c r="A38" s="47"/>
      <c r="B38" s="60" t="s">
        <v>14</v>
      </c>
      <c r="C38" s="80" t="s">
        <v>193</v>
      </c>
      <c r="D38" s="80"/>
      <c r="E38" s="81"/>
      <c r="F38" s="70"/>
      <c r="G38" s="64" t="s">
        <v>11</v>
      </c>
      <c r="H38" s="64" t="s">
        <v>11</v>
      </c>
    </row>
    <row r="39" spans="1:8" s="1" customFormat="1" ht="12.75" customHeight="1">
      <c r="A39" s="47"/>
      <c r="B39" s="60" t="s">
        <v>15</v>
      </c>
      <c r="C39" s="80" t="s">
        <v>194</v>
      </c>
      <c r="D39" s="65"/>
      <c r="E39" s="82"/>
      <c r="F39" s="70"/>
      <c r="G39" s="64" t="s">
        <v>11</v>
      </c>
      <c r="H39" s="64" t="s">
        <v>11</v>
      </c>
    </row>
    <row r="40" spans="1:8" s="1" customFormat="1" ht="12.75" customHeight="1">
      <c r="A40" s="47"/>
      <c r="B40" s="54" t="s">
        <v>16</v>
      </c>
      <c r="C40" s="55" t="s">
        <v>195</v>
      </c>
      <c r="D40" s="56"/>
      <c r="E40" s="57"/>
      <c r="F40" s="70"/>
      <c r="G40" s="64" t="s">
        <v>11</v>
      </c>
      <c r="H40" s="64" t="s">
        <v>11</v>
      </c>
    </row>
    <row r="41" spans="1:8" s="1" customFormat="1" ht="12.75" customHeight="1">
      <c r="A41" s="47"/>
      <c r="B41" s="52" t="s">
        <v>17</v>
      </c>
      <c r="C41" s="83" t="s">
        <v>196</v>
      </c>
      <c r="D41" s="84"/>
      <c r="E41" s="85"/>
      <c r="F41" s="60"/>
      <c r="G41" s="59">
        <f>SUM(G42,G48,G49,G56,G57)</f>
        <v>205877.23</v>
      </c>
      <c r="H41" s="59">
        <f>SUM(H42,H48,H49,H56,H57)</f>
        <v>105055.77</v>
      </c>
    </row>
    <row r="42" spans="1:8" s="1" customFormat="1" ht="12.75" customHeight="1">
      <c r="A42" s="47"/>
      <c r="B42" s="86" t="s">
        <v>10</v>
      </c>
      <c r="C42" s="87" t="s">
        <v>197</v>
      </c>
      <c r="D42" s="88"/>
      <c r="E42" s="89"/>
      <c r="F42" s="60" t="s">
        <v>198</v>
      </c>
      <c r="G42" s="64">
        <f>SUM(G43:G47)</f>
        <v>29.45</v>
      </c>
      <c r="H42" s="64">
        <f>SUM(H43:H47)</f>
        <v>29.45</v>
      </c>
    </row>
    <row r="43" spans="1:8" s="1" customFormat="1" ht="12.75" customHeight="1">
      <c r="A43" s="47"/>
      <c r="B43" s="90" t="s">
        <v>162</v>
      </c>
      <c r="C43" s="77"/>
      <c r="D43" s="78" t="s">
        <v>199</v>
      </c>
      <c r="E43" s="79"/>
      <c r="F43" s="70"/>
      <c r="G43" s="64" t="s">
        <v>11</v>
      </c>
      <c r="H43" s="64" t="s">
        <v>11</v>
      </c>
    </row>
    <row r="44" spans="1:8" s="1" customFormat="1" ht="12.75" customHeight="1">
      <c r="A44" s="47"/>
      <c r="B44" s="90" t="s">
        <v>164</v>
      </c>
      <c r="C44" s="77"/>
      <c r="D44" s="78" t="s">
        <v>200</v>
      </c>
      <c r="E44" s="79"/>
      <c r="F44" s="70"/>
      <c r="G44" s="64">
        <v>29.45</v>
      </c>
      <c r="H44" s="64">
        <v>29.45</v>
      </c>
    </row>
    <row r="45" spans="1:8" s="1" customFormat="1">
      <c r="A45" s="47"/>
      <c r="B45" s="90" t="s">
        <v>166</v>
      </c>
      <c r="C45" s="77"/>
      <c r="D45" s="78" t="s">
        <v>201</v>
      </c>
      <c r="E45" s="79"/>
      <c r="F45" s="70"/>
      <c r="G45" s="64" t="s">
        <v>11</v>
      </c>
      <c r="H45" s="64" t="s">
        <v>11</v>
      </c>
    </row>
    <row r="46" spans="1:8" s="1" customFormat="1">
      <c r="A46" s="47"/>
      <c r="B46" s="90" t="s">
        <v>168</v>
      </c>
      <c r="C46" s="77"/>
      <c r="D46" s="78" t="s">
        <v>202</v>
      </c>
      <c r="E46" s="79"/>
      <c r="F46" s="70"/>
      <c r="G46" s="64" t="s">
        <v>11</v>
      </c>
      <c r="H46" s="64" t="s">
        <v>11</v>
      </c>
    </row>
    <row r="47" spans="1:8" s="1" customFormat="1" ht="12.75" customHeight="1">
      <c r="A47" s="47"/>
      <c r="B47" s="90" t="s">
        <v>170</v>
      </c>
      <c r="C47" s="84"/>
      <c r="D47" s="150" t="s">
        <v>203</v>
      </c>
      <c r="E47" s="151"/>
      <c r="F47" s="70"/>
      <c r="G47" s="64" t="s">
        <v>11</v>
      </c>
      <c r="H47" s="64" t="s">
        <v>11</v>
      </c>
    </row>
    <row r="48" spans="1:8" s="1" customFormat="1" ht="12.75" customHeight="1">
      <c r="A48" s="47"/>
      <c r="B48" s="86" t="s">
        <v>12</v>
      </c>
      <c r="C48" s="91" t="s">
        <v>204</v>
      </c>
      <c r="D48" s="92"/>
      <c r="E48" s="93"/>
      <c r="F48" s="60" t="s">
        <v>205</v>
      </c>
      <c r="G48" s="64">
        <v>1137.8399999999999</v>
      </c>
      <c r="H48" s="64">
        <v>408.3</v>
      </c>
    </row>
    <row r="49" spans="1:8" s="1" customFormat="1" ht="12.75" customHeight="1">
      <c r="A49" s="47"/>
      <c r="B49" s="86" t="s">
        <v>13</v>
      </c>
      <c r="C49" s="87" t="s">
        <v>206</v>
      </c>
      <c r="D49" s="88"/>
      <c r="E49" s="89"/>
      <c r="F49" s="60">
        <v>910</v>
      </c>
      <c r="G49" s="64">
        <f>SUM(G50:G55)</f>
        <v>192362.91</v>
      </c>
      <c r="H49" s="64">
        <f>SUM(H50:H55)</f>
        <v>92270.99</v>
      </c>
    </row>
    <row r="50" spans="1:8" s="1" customFormat="1" ht="12.75" customHeight="1">
      <c r="A50" s="47"/>
      <c r="B50" s="90" t="s">
        <v>207</v>
      </c>
      <c r="C50" s="88"/>
      <c r="D50" s="94" t="s">
        <v>208</v>
      </c>
      <c r="E50" s="95"/>
      <c r="F50" s="60"/>
      <c r="G50" s="64" t="s">
        <v>11</v>
      </c>
      <c r="H50" s="64" t="s">
        <v>11</v>
      </c>
    </row>
    <row r="51" spans="1:8" s="1" customFormat="1" ht="12.75" customHeight="1">
      <c r="A51" s="47"/>
      <c r="B51" s="96" t="s">
        <v>209</v>
      </c>
      <c r="C51" s="77"/>
      <c r="D51" s="78" t="s">
        <v>210</v>
      </c>
      <c r="E51" s="97"/>
      <c r="F51" s="98"/>
      <c r="G51" s="64" t="s">
        <v>11</v>
      </c>
      <c r="H51" s="64" t="s">
        <v>11</v>
      </c>
    </row>
    <row r="52" spans="1:8" s="1" customFormat="1" ht="12.75" customHeight="1">
      <c r="A52" s="47"/>
      <c r="B52" s="90" t="s">
        <v>211</v>
      </c>
      <c r="C52" s="77"/>
      <c r="D52" s="78" t="s">
        <v>212</v>
      </c>
      <c r="E52" s="79"/>
      <c r="F52" s="60"/>
      <c r="G52" s="64">
        <v>0</v>
      </c>
      <c r="H52" s="64">
        <v>0</v>
      </c>
    </row>
    <row r="53" spans="1:8" s="1" customFormat="1" ht="12.75" customHeight="1">
      <c r="A53" s="47"/>
      <c r="B53" s="90" t="s">
        <v>213</v>
      </c>
      <c r="C53" s="77"/>
      <c r="D53" s="150" t="s">
        <v>214</v>
      </c>
      <c r="E53" s="151"/>
      <c r="F53" s="60"/>
      <c r="G53" s="64">
        <v>38.78</v>
      </c>
      <c r="H53" s="64">
        <v>38.78</v>
      </c>
    </row>
    <row r="54" spans="1:8" s="1" customFormat="1" ht="12.75" customHeight="1">
      <c r="A54" s="47"/>
      <c r="B54" s="90" t="s">
        <v>215</v>
      </c>
      <c r="C54" s="77"/>
      <c r="D54" s="78" t="s">
        <v>216</v>
      </c>
      <c r="E54" s="79"/>
      <c r="F54" s="60"/>
      <c r="G54" s="64">
        <v>192324.13</v>
      </c>
      <c r="H54" s="64">
        <v>92232.21</v>
      </c>
    </row>
    <row r="55" spans="1:8" s="1" customFormat="1" ht="12.75" customHeight="1">
      <c r="A55" s="47"/>
      <c r="B55" s="90" t="s">
        <v>217</v>
      </c>
      <c r="C55" s="77"/>
      <c r="D55" s="78" t="s">
        <v>218</v>
      </c>
      <c r="E55" s="79"/>
      <c r="F55" s="60"/>
      <c r="G55" s="64">
        <v>0</v>
      </c>
      <c r="H55" s="64">
        <v>0</v>
      </c>
    </row>
    <row r="56" spans="1:8" s="1" customFormat="1" ht="12.75" customHeight="1">
      <c r="A56" s="47"/>
      <c r="B56" s="86" t="s">
        <v>14</v>
      </c>
      <c r="C56" s="99" t="s">
        <v>219</v>
      </c>
      <c r="D56" s="99"/>
      <c r="E56" s="100"/>
      <c r="F56" s="60"/>
      <c r="G56" s="64" t="s">
        <v>11</v>
      </c>
      <c r="H56" s="64" t="s">
        <v>11</v>
      </c>
    </row>
    <row r="57" spans="1:8" s="1" customFormat="1" ht="12.75" customHeight="1">
      <c r="A57" s="47"/>
      <c r="B57" s="86" t="s">
        <v>15</v>
      </c>
      <c r="C57" s="99" t="s">
        <v>220</v>
      </c>
      <c r="D57" s="99"/>
      <c r="E57" s="100"/>
      <c r="F57" s="60" t="s">
        <v>221</v>
      </c>
      <c r="G57" s="64">
        <v>12347.03</v>
      </c>
      <c r="H57" s="64">
        <v>12347.03</v>
      </c>
    </row>
    <row r="58" spans="1:8" s="1" customFormat="1" ht="12.75" customHeight="1">
      <c r="A58" s="47"/>
      <c r="B58" s="60"/>
      <c r="C58" s="74" t="s">
        <v>222</v>
      </c>
      <c r="D58" s="75"/>
      <c r="E58" s="76"/>
      <c r="F58" s="60"/>
      <c r="G58" s="64">
        <f>SUM(G20,G40,G41)</f>
        <v>517043.49</v>
      </c>
      <c r="H58" s="64">
        <f>SUM(H20,H40,H41)</f>
        <v>422752.81</v>
      </c>
    </row>
    <row r="59" spans="1:8" s="1" customFormat="1" ht="12.75" customHeight="1">
      <c r="A59" s="47"/>
      <c r="B59" s="54" t="s">
        <v>18</v>
      </c>
      <c r="C59" s="55" t="s">
        <v>223</v>
      </c>
      <c r="D59" s="55"/>
      <c r="E59" s="101"/>
      <c r="F59" s="60" t="s">
        <v>224</v>
      </c>
      <c r="G59" s="59">
        <f>SUM(G60:G63)</f>
        <v>318536.93</v>
      </c>
      <c r="H59" s="59">
        <f>SUM(H60:H63)</f>
        <v>324439.57</v>
      </c>
    </row>
    <row r="60" spans="1:8" s="1" customFormat="1" ht="12.75" customHeight="1">
      <c r="A60" s="47"/>
      <c r="B60" s="60" t="s">
        <v>10</v>
      </c>
      <c r="C60" s="80" t="s">
        <v>19</v>
      </c>
      <c r="D60" s="80"/>
      <c r="E60" s="81"/>
      <c r="F60" s="60"/>
      <c r="G60" s="64">
        <v>14617.68</v>
      </c>
      <c r="H60" s="64">
        <v>14683.92</v>
      </c>
    </row>
    <row r="61" spans="1:8" s="1" customFormat="1" ht="12.75" customHeight="1">
      <c r="A61" s="47"/>
      <c r="B61" s="73" t="s">
        <v>12</v>
      </c>
      <c r="C61" s="74" t="s">
        <v>225</v>
      </c>
      <c r="D61" s="75"/>
      <c r="E61" s="76"/>
      <c r="F61" s="73"/>
      <c r="G61" s="64">
        <v>291536.19</v>
      </c>
      <c r="H61" s="64">
        <v>297265.64</v>
      </c>
    </row>
    <row r="62" spans="1:8" s="1" customFormat="1" ht="12.75" customHeight="1">
      <c r="A62" s="47"/>
      <c r="B62" s="60" t="s">
        <v>13</v>
      </c>
      <c r="C62" s="138" t="s">
        <v>226</v>
      </c>
      <c r="D62" s="139"/>
      <c r="E62" s="140"/>
      <c r="F62" s="60"/>
      <c r="G62" s="64">
        <v>0</v>
      </c>
      <c r="H62" s="64">
        <v>0</v>
      </c>
    </row>
    <row r="63" spans="1:8" s="1" customFormat="1" ht="12.75" customHeight="1">
      <c r="A63" s="47"/>
      <c r="B63" s="60" t="s">
        <v>227</v>
      </c>
      <c r="C63" s="80" t="s">
        <v>228</v>
      </c>
      <c r="D63" s="65"/>
      <c r="E63" s="82"/>
      <c r="F63" s="60"/>
      <c r="G63" s="64">
        <v>12383.06</v>
      </c>
      <c r="H63" s="64">
        <v>12490.01</v>
      </c>
    </row>
    <row r="64" spans="1:8" s="1" customFormat="1" ht="12.75" customHeight="1">
      <c r="A64" s="47"/>
      <c r="B64" s="54" t="s">
        <v>20</v>
      </c>
      <c r="C64" s="55" t="s">
        <v>229</v>
      </c>
      <c r="D64" s="56"/>
      <c r="E64" s="57"/>
      <c r="F64" s="60" t="s">
        <v>230</v>
      </c>
      <c r="G64" s="59">
        <f>SUM(G65,G69)</f>
        <v>192775.32</v>
      </c>
      <c r="H64" s="59">
        <f>SUM(H65,H69)</f>
        <v>92683.4</v>
      </c>
    </row>
    <row r="65" spans="1:8" s="1" customFormat="1" ht="12.75" customHeight="1">
      <c r="A65" s="47"/>
      <c r="B65" s="60" t="s">
        <v>10</v>
      </c>
      <c r="C65" s="61" t="s">
        <v>231</v>
      </c>
      <c r="D65" s="102"/>
      <c r="E65" s="103"/>
      <c r="F65" s="60"/>
      <c r="G65" s="64">
        <f>SUM(G66:G68)</f>
        <v>4676.97</v>
      </c>
      <c r="H65" s="64">
        <f>SUM(H66:H68)</f>
        <v>4676.97</v>
      </c>
    </row>
    <row r="66" spans="1:8" s="1" customFormat="1">
      <c r="A66" s="47"/>
      <c r="B66" s="58" t="s">
        <v>162</v>
      </c>
      <c r="C66" s="104"/>
      <c r="D66" s="66" t="s">
        <v>232</v>
      </c>
      <c r="E66" s="105"/>
      <c r="F66" s="60"/>
      <c r="G66" s="64" t="s">
        <v>11</v>
      </c>
      <c r="H66" s="64" t="s">
        <v>11</v>
      </c>
    </row>
    <row r="67" spans="1:8" s="1" customFormat="1" ht="12.75" customHeight="1">
      <c r="A67" s="47"/>
      <c r="B67" s="58" t="s">
        <v>164</v>
      </c>
      <c r="C67" s="65"/>
      <c r="D67" s="66" t="s">
        <v>233</v>
      </c>
      <c r="E67" s="69"/>
      <c r="F67" s="60"/>
      <c r="G67" s="64">
        <v>4676.97</v>
      </c>
      <c r="H67" s="64">
        <v>4676.97</v>
      </c>
    </row>
    <row r="68" spans="1:8" s="1" customFormat="1" ht="12.75" customHeight="1">
      <c r="A68" s="47"/>
      <c r="B68" s="58" t="s">
        <v>234</v>
      </c>
      <c r="C68" s="65"/>
      <c r="D68" s="66" t="s">
        <v>235</v>
      </c>
      <c r="E68" s="69"/>
      <c r="F68" s="70"/>
      <c r="G68" s="64" t="s">
        <v>11</v>
      </c>
      <c r="H68" s="64" t="s">
        <v>11</v>
      </c>
    </row>
    <row r="69" spans="1:8" s="24" customFormat="1" ht="12.75" customHeight="1">
      <c r="A69" s="47"/>
      <c r="B69" s="86" t="s">
        <v>12</v>
      </c>
      <c r="C69" s="106" t="s">
        <v>236</v>
      </c>
      <c r="D69" s="107"/>
      <c r="E69" s="108"/>
      <c r="F69" s="86" t="s">
        <v>237</v>
      </c>
      <c r="G69" s="64">
        <f>SUM(G70:G75,G78:G83)</f>
        <v>188098.35</v>
      </c>
      <c r="H69" s="64">
        <f>SUM(H70:H75,H78:H83)</f>
        <v>88006.43</v>
      </c>
    </row>
    <row r="70" spans="1:8" s="1" customFormat="1" ht="12.75" customHeight="1">
      <c r="A70" s="47"/>
      <c r="B70" s="58" t="s">
        <v>174</v>
      </c>
      <c r="C70" s="65"/>
      <c r="D70" s="66" t="s">
        <v>238</v>
      </c>
      <c r="E70" s="67"/>
      <c r="F70" s="60"/>
      <c r="G70" s="64" t="s">
        <v>11</v>
      </c>
      <c r="H70" s="64" t="s">
        <v>11</v>
      </c>
    </row>
    <row r="71" spans="1:8" s="1" customFormat="1" ht="12.75" customHeight="1">
      <c r="A71" s="47"/>
      <c r="B71" s="58" t="s">
        <v>176</v>
      </c>
      <c r="C71" s="104"/>
      <c r="D71" s="66" t="s">
        <v>239</v>
      </c>
      <c r="E71" s="105"/>
      <c r="F71" s="60"/>
      <c r="G71" s="64" t="s">
        <v>11</v>
      </c>
      <c r="H71" s="64" t="s">
        <v>11</v>
      </c>
    </row>
    <row r="72" spans="1:8" s="1" customFormat="1">
      <c r="A72" s="47"/>
      <c r="B72" s="58" t="s">
        <v>178</v>
      </c>
      <c r="C72" s="104"/>
      <c r="D72" s="66" t="s">
        <v>240</v>
      </c>
      <c r="E72" s="105"/>
      <c r="F72" s="60"/>
      <c r="G72" s="64" t="s">
        <v>11</v>
      </c>
      <c r="H72" s="64" t="s">
        <v>11</v>
      </c>
    </row>
    <row r="73" spans="1:8" s="1" customFormat="1">
      <c r="A73" s="47"/>
      <c r="B73" s="109" t="s">
        <v>180</v>
      </c>
      <c r="C73" s="88"/>
      <c r="D73" s="110" t="s">
        <v>241</v>
      </c>
      <c r="E73" s="95"/>
      <c r="F73" s="60"/>
      <c r="G73" s="64" t="s">
        <v>11</v>
      </c>
      <c r="H73" s="64" t="s">
        <v>11</v>
      </c>
    </row>
    <row r="74" spans="1:8" s="1" customFormat="1">
      <c r="A74" s="47"/>
      <c r="B74" s="60" t="s">
        <v>182</v>
      </c>
      <c r="C74" s="72"/>
      <c r="D74" s="72" t="s">
        <v>242</v>
      </c>
      <c r="E74" s="67"/>
      <c r="F74" s="111"/>
      <c r="G74" s="64" t="s">
        <v>11</v>
      </c>
      <c r="H74" s="64" t="s">
        <v>11</v>
      </c>
    </row>
    <row r="75" spans="1:8" s="1" customFormat="1" ht="12.75" customHeight="1">
      <c r="A75" s="47"/>
      <c r="B75" s="112" t="s">
        <v>184</v>
      </c>
      <c r="C75" s="107"/>
      <c r="D75" s="113" t="s">
        <v>243</v>
      </c>
      <c r="E75" s="114"/>
      <c r="F75" s="60"/>
      <c r="G75" s="64">
        <f>SUM(G76,G77)</f>
        <v>0</v>
      </c>
      <c r="H75" s="64">
        <f>SUM(H76,H77)</f>
        <v>0</v>
      </c>
    </row>
    <row r="76" spans="1:8" s="1" customFormat="1" ht="12.75" customHeight="1">
      <c r="A76" s="47"/>
      <c r="B76" s="90" t="s">
        <v>244</v>
      </c>
      <c r="C76" s="77"/>
      <c r="D76" s="97"/>
      <c r="E76" s="79" t="s">
        <v>245</v>
      </c>
      <c r="F76" s="60"/>
      <c r="G76" s="64" t="s">
        <v>11</v>
      </c>
      <c r="H76" s="64" t="s">
        <v>11</v>
      </c>
    </row>
    <row r="77" spans="1:8" s="1" customFormat="1" ht="12.75" customHeight="1">
      <c r="A77" s="47"/>
      <c r="B77" s="90" t="s">
        <v>246</v>
      </c>
      <c r="C77" s="77"/>
      <c r="D77" s="97"/>
      <c r="E77" s="79" t="s">
        <v>247</v>
      </c>
      <c r="F77" s="70"/>
      <c r="G77" s="64">
        <v>0</v>
      </c>
      <c r="H77" s="64">
        <v>0</v>
      </c>
    </row>
    <row r="78" spans="1:8" s="1" customFormat="1" ht="12.75" customHeight="1">
      <c r="A78" s="47"/>
      <c r="B78" s="90" t="s">
        <v>186</v>
      </c>
      <c r="C78" s="92"/>
      <c r="D78" s="115" t="s">
        <v>248</v>
      </c>
      <c r="E78" s="116"/>
      <c r="F78" s="70"/>
      <c r="G78" s="64" t="s">
        <v>11</v>
      </c>
      <c r="H78" s="64" t="s">
        <v>11</v>
      </c>
    </row>
    <row r="79" spans="1:8" s="1" customFormat="1" ht="12.75" customHeight="1">
      <c r="A79" s="47"/>
      <c r="B79" s="90" t="s">
        <v>188</v>
      </c>
      <c r="C79" s="117"/>
      <c r="D79" s="78" t="s">
        <v>249</v>
      </c>
      <c r="E79" s="118"/>
      <c r="F79" s="60"/>
      <c r="G79" s="64" t="s">
        <v>11</v>
      </c>
      <c r="H79" s="64" t="s">
        <v>11</v>
      </c>
    </row>
    <row r="80" spans="1:8" s="1" customFormat="1" ht="12.75" customHeight="1">
      <c r="A80" s="47"/>
      <c r="B80" s="90" t="s">
        <v>190</v>
      </c>
      <c r="C80" s="65"/>
      <c r="D80" s="66" t="s">
        <v>250</v>
      </c>
      <c r="E80" s="69"/>
      <c r="F80" s="60"/>
      <c r="G80" s="64">
        <v>1653.39</v>
      </c>
      <c r="H80" s="64">
        <v>1830.9</v>
      </c>
    </row>
    <row r="81" spans="1:8" s="1" customFormat="1" ht="12.75" customHeight="1">
      <c r="A81" s="47"/>
      <c r="B81" s="90" t="s">
        <v>251</v>
      </c>
      <c r="C81" s="65"/>
      <c r="D81" s="66" t="s">
        <v>252</v>
      </c>
      <c r="E81" s="69"/>
      <c r="F81" s="60"/>
      <c r="G81" s="64">
        <v>100658.92</v>
      </c>
      <c r="H81" s="64">
        <v>0</v>
      </c>
    </row>
    <row r="82" spans="1:8" s="1" customFormat="1" ht="12.75" customHeight="1">
      <c r="A82" s="47"/>
      <c r="B82" s="58" t="s">
        <v>253</v>
      </c>
      <c r="C82" s="77"/>
      <c r="D82" s="78" t="s">
        <v>254</v>
      </c>
      <c r="E82" s="79"/>
      <c r="F82" s="60"/>
      <c r="G82" s="64">
        <v>85334.85</v>
      </c>
      <c r="H82" s="64">
        <v>85724.34</v>
      </c>
    </row>
    <row r="83" spans="1:8" s="1" customFormat="1" ht="12.75" customHeight="1">
      <c r="A83" s="47"/>
      <c r="B83" s="58" t="s">
        <v>255</v>
      </c>
      <c r="C83" s="65"/>
      <c r="D83" s="66" t="s">
        <v>256</v>
      </c>
      <c r="E83" s="69"/>
      <c r="F83" s="70"/>
      <c r="G83" s="64">
        <v>451.19</v>
      </c>
      <c r="H83" s="64">
        <v>451.19</v>
      </c>
    </row>
    <row r="84" spans="1:8" s="1" customFormat="1" ht="12.75" customHeight="1">
      <c r="A84" s="47"/>
      <c r="B84" s="54" t="s">
        <v>21</v>
      </c>
      <c r="C84" s="119" t="s">
        <v>257</v>
      </c>
      <c r="D84" s="120"/>
      <c r="E84" s="121"/>
      <c r="F84" s="70" t="s">
        <v>258</v>
      </c>
      <c r="G84" s="59">
        <f>SUM(G85,G86,G89,G90)</f>
        <v>5731.2400000000798</v>
      </c>
      <c r="H84" s="59">
        <f>SUM(H85,H86,H89,H90)</f>
        <v>5629.8399999999001</v>
      </c>
    </row>
    <row r="85" spans="1:8" s="1" customFormat="1" ht="12.75" customHeight="1">
      <c r="A85" s="47"/>
      <c r="B85" s="60" t="s">
        <v>10</v>
      </c>
      <c r="C85" s="80" t="s">
        <v>259</v>
      </c>
      <c r="D85" s="65"/>
      <c r="E85" s="82"/>
      <c r="F85" s="70"/>
      <c r="G85" s="64" t="s">
        <v>11</v>
      </c>
      <c r="H85" s="64" t="s">
        <v>11</v>
      </c>
    </row>
    <row r="86" spans="1:8" s="1" customFormat="1" ht="12.75" customHeight="1">
      <c r="A86" s="47"/>
      <c r="B86" s="60" t="s">
        <v>12</v>
      </c>
      <c r="C86" s="61" t="s">
        <v>260</v>
      </c>
      <c r="D86" s="102"/>
      <c r="E86" s="103"/>
      <c r="F86" s="60"/>
      <c r="G86" s="64">
        <f>SUM(G87,G88)</f>
        <v>0</v>
      </c>
      <c r="H86" s="64">
        <f>SUM(H87,H88)</f>
        <v>0</v>
      </c>
    </row>
    <row r="87" spans="1:8" s="1" customFormat="1" ht="12.75" customHeight="1">
      <c r="A87" s="47"/>
      <c r="B87" s="58" t="s">
        <v>174</v>
      </c>
      <c r="C87" s="65"/>
      <c r="D87" s="66" t="s">
        <v>261</v>
      </c>
      <c r="E87" s="69"/>
      <c r="F87" s="60"/>
      <c r="G87" s="64" t="s">
        <v>11</v>
      </c>
      <c r="H87" s="64" t="s">
        <v>11</v>
      </c>
    </row>
    <row r="88" spans="1:8" s="1" customFormat="1" ht="12.75" customHeight="1">
      <c r="A88" s="47"/>
      <c r="B88" s="58" t="s">
        <v>176</v>
      </c>
      <c r="C88" s="65"/>
      <c r="D88" s="66" t="s">
        <v>262</v>
      </c>
      <c r="E88" s="69"/>
      <c r="F88" s="60"/>
      <c r="G88" s="64" t="s">
        <v>11</v>
      </c>
      <c r="H88" s="64" t="s">
        <v>11</v>
      </c>
    </row>
    <row r="89" spans="1:8" s="1" customFormat="1" ht="12.75" customHeight="1">
      <c r="A89" s="47"/>
      <c r="B89" s="86" t="s">
        <v>13</v>
      </c>
      <c r="C89" s="97" t="s">
        <v>263</v>
      </c>
      <c r="D89" s="97"/>
      <c r="E89" s="122"/>
      <c r="F89" s="60"/>
      <c r="G89" s="64" t="s">
        <v>11</v>
      </c>
      <c r="H89" s="64" t="s">
        <v>11</v>
      </c>
    </row>
    <row r="90" spans="1:8" s="1" customFormat="1" ht="12.75" customHeight="1">
      <c r="A90" s="47"/>
      <c r="B90" s="73" t="s">
        <v>14</v>
      </c>
      <c r="C90" s="74" t="s">
        <v>264</v>
      </c>
      <c r="D90" s="75"/>
      <c r="E90" s="76"/>
      <c r="F90" s="60"/>
      <c r="G90" s="64">
        <f>SUM(G91:G92)</f>
        <v>5731.2400000000798</v>
      </c>
      <c r="H90" s="64">
        <f>SUM(H91:H92)</f>
        <v>5629.8399999999001</v>
      </c>
    </row>
    <row r="91" spans="1:8" s="1" customFormat="1" ht="12.75" customHeight="1">
      <c r="A91" s="47"/>
      <c r="B91" s="58" t="s">
        <v>265</v>
      </c>
      <c r="C91" s="56"/>
      <c r="D91" s="66" t="s">
        <v>266</v>
      </c>
      <c r="E91" s="123"/>
      <c r="F91" s="70"/>
      <c r="G91" s="64">
        <v>101.40000000008</v>
      </c>
      <c r="H91" s="64">
        <v>-6617.8400000001002</v>
      </c>
    </row>
    <row r="92" spans="1:8" s="1" customFormat="1" ht="12.75" customHeight="1">
      <c r="A92" s="47"/>
      <c r="B92" s="58" t="s">
        <v>267</v>
      </c>
      <c r="C92" s="56"/>
      <c r="D92" s="66" t="s">
        <v>268</v>
      </c>
      <c r="E92" s="123"/>
      <c r="F92" s="70"/>
      <c r="G92" s="64">
        <v>5629.84</v>
      </c>
      <c r="H92" s="64">
        <v>12247.68</v>
      </c>
    </row>
    <row r="93" spans="1:8" s="1" customFormat="1" ht="12.75" customHeight="1">
      <c r="A93" s="47"/>
      <c r="B93" s="54" t="s">
        <v>22</v>
      </c>
      <c r="C93" s="119" t="s">
        <v>269</v>
      </c>
      <c r="D93" s="121"/>
      <c r="E93" s="121"/>
      <c r="F93" s="70"/>
      <c r="G93" s="59"/>
      <c r="H93" s="59"/>
    </row>
    <row r="94" spans="1:8" s="1" customFormat="1" ht="25.5" customHeight="1">
      <c r="A94" s="47"/>
      <c r="B94" s="54"/>
      <c r="C94" s="153" t="s">
        <v>270</v>
      </c>
      <c r="D94" s="150"/>
      <c r="E94" s="151"/>
      <c r="F94" s="60"/>
      <c r="G94" s="124">
        <f>SUM(G59,G64,G84,G93)</f>
        <v>517043.49000000011</v>
      </c>
      <c r="H94" s="124">
        <f>SUM(H59,H64,H84,H93)</f>
        <v>422752.80999999988</v>
      </c>
    </row>
    <row r="95" spans="1:8" s="1" customFormat="1">
      <c r="A95" s="47"/>
      <c r="B95" s="125"/>
      <c r="C95" s="126"/>
      <c r="D95" s="126"/>
      <c r="E95" s="126"/>
      <c r="F95" s="126"/>
    </row>
    <row r="96" spans="1:8" s="1" customFormat="1" ht="12.75" customHeight="1">
      <c r="A96" s="47"/>
      <c r="B96" s="154" t="s">
        <v>274</v>
      </c>
      <c r="C96" s="154"/>
      <c r="D96" s="154"/>
      <c r="E96" s="154"/>
      <c r="F96" s="127"/>
      <c r="G96" s="155" t="s">
        <v>23</v>
      </c>
      <c r="H96" s="155"/>
    </row>
    <row r="97" spans="1:8" s="1" customFormat="1" ht="12.75" customHeight="1">
      <c r="A97" s="47"/>
      <c r="B97" s="132" t="s">
        <v>271</v>
      </c>
      <c r="C97" s="132"/>
      <c r="D97" s="132"/>
      <c r="E97" s="132"/>
      <c r="F97" s="1" t="s">
        <v>24</v>
      </c>
      <c r="G97" s="132" t="s">
        <v>25</v>
      </c>
      <c r="H97" s="132"/>
    </row>
    <row r="98" spans="1:8" s="1" customFormat="1">
      <c r="A98" s="47"/>
      <c r="B98" s="51"/>
      <c r="C98" s="51"/>
      <c r="D98" s="51"/>
      <c r="E98" s="51"/>
      <c r="F98" s="51"/>
      <c r="G98" s="51"/>
      <c r="H98" s="51"/>
    </row>
    <row r="99" spans="1:8" s="1" customFormat="1" ht="12.75" customHeight="1">
      <c r="A99" s="47"/>
      <c r="B99" s="156" t="s">
        <v>275</v>
      </c>
      <c r="C99" s="157"/>
      <c r="D99" s="157"/>
      <c r="E99" s="157"/>
      <c r="F99" s="128"/>
      <c r="G99" s="158" t="s">
        <v>276</v>
      </c>
      <c r="H99" s="159"/>
    </row>
    <row r="100" spans="1:8" s="1" customFormat="1" ht="12.75" customHeight="1">
      <c r="A100" s="47"/>
      <c r="B100" s="152" t="s">
        <v>272</v>
      </c>
      <c r="C100" s="152"/>
      <c r="D100" s="152"/>
      <c r="E100" s="152"/>
      <c r="F100" s="24" t="s">
        <v>24</v>
      </c>
      <c r="G100" s="141" t="s">
        <v>25</v>
      </c>
      <c r="H100" s="141"/>
    </row>
    <row r="101" spans="1:8" s="1" customFormat="1">
      <c r="A101" s="47"/>
    </row>
    <row r="102" spans="1:8" s="1" customFormat="1">
      <c r="A102" s="46"/>
      <c r="B102" s="46" t="s">
        <v>277</v>
      </c>
      <c r="C102" s="46"/>
      <c r="D102" s="46"/>
      <c r="E102" s="46"/>
    </row>
    <row r="103" spans="1:8" s="1" customFormat="1">
      <c r="A103" s="47"/>
    </row>
    <row r="104" spans="1:8" s="1" customFormat="1">
      <c r="A104" s="47"/>
    </row>
    <row r="105" spans="1:8" s="1" customFormat="1">
      <c r="A105" s="47"/>
    </row>
    <row r="106" spans="1:8" s="1" customFormat="1">
      <c r="A106" s="47"/>
    </row>
    <row r="107" spans="1:8" s="1" customFormat="1">
      <c r="A107" s="47"/>
      <c r="E107" s="131"/>
    </row>
    <row r="108" spans="1:8" s="1" customFormat="1">
      <c r="A108" s="47"/>
    </row>
    <row r="109" spans="1:8" s="1" customFormat="1">
      <c r="A109" s="47"/>
    </row>
    <row r="110" spans="1:8" s="1" customFormat="1">
      <c r="A110" s="47"/>
    </row>
    <row r="111" spans="1:8" s="1" customFormat="1">
      <c r="A111" s="47"/>
    </row>
    <row r="112" spans="1:8" s="1" customFormat="1">
      <c r="A112" s="47"/>
    </row>
    <row r="113" spans="1:1" s="1" customFormat="1">
      <c r="A113" s="47"/>
    </row>
    <row r="114" spans="1:1" s="1" customFormat="1">
      <c r="A114" s="47"/>
    </row>
    <row r="115" spans="1:1" s="1" customFormat="1">
      <c r="A115" s="47"/>
    </row>
    <row r="116" spans="1:1" s="1" customFormat="1">
      <c r="A116" s="47"/>
    </row>
    <row r="117" spans="1:1" s="1" customFormat="1">
      <c r="A117" s="47"/>
    </row>
    <row r="118" spans="1:1" s="1" customFormat="1">
      <c r="A118" s="47"/>
    </row>
    <row r="119" spans="1:1" s="1" customFormat="1">
      <c r="A119"/>
    </row>
  </sheetData>
  <mergeCells count="27">
    <mergeCell ref="B100:E100"/>
    <mergeCell ref="G100:H100"/>
    <mergeCell ref="C94:E94"/>
    <mergeCell ref="B96:E96"/>
    <mergeCell ref="G96:H96"/>
    <mergeCell ref="B97:E97"/>
    <mergeCell ref="G97:H97"/>
    <mergeCell ref="B99:E99"/>
    <mergeCell ref="G99:H99"/>
    <mergeCell ref="C62:E62"/>
    <mergeCell ref="B9:H9"/>
    <mergeCell ref="B10:H11"/>
    <mergeCell ref="B12:F12"/>
    <mergeCell ref="B13:H13"/>
    <mergeCell ref="B14:H14"/>
    <mergeCell ref="B16:H16"/>
    <mergeCell ref="B17:H17"/>
    <mergeCell ref="E18:H18"/>
    <mergeCell ref="C19:E19"/>
    <mergeCell ref="D47:E47"/>
    <mergeCell ref="D53:E53"/>
    <mergeCell ref="B8:H8"/>
    <mergeCell ref="B1:H1"/>
    <mergeCell ref="F2:H2"/>
    <mergeCell ref="F3:H3"/>
    <mergeCell ref="B5:H6"/>
    <mergeCell ref="B7:H7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C90D7-21B7-4EA7-8C81-41553EED467A}">
  <dimension ref="B3:J70"/>
  <sheetViews>
    <sheetView tabSelected="1" topLeftCell="A40" workbookViewId="0">
      <selection activeCell="U58" sqref="U58"/>
    </sheetView>
  </sheetViews>
  <sheetFormatPr defaultRowHeight="12.75"/>
  <cols>
    <col min="1" max="1" width="3.140625" style="2" customWidth="1"/>
    <col min="2" max="2" width="8" style="2" customWidth="1"/>
    <col min="3" max="3" width="1.5703125" style="2" hidden="1" customWidth="1"/>
    <col min="4" max="4" width="30.140625" style="2" customWidth="1"/>
    <col min="5" max="5" width="18.28515625" style="2" customWidth="1"/>
    <col min="6" max="6" width="9.140625" style="2" hidden="1" customWidth="1"/>
    <col min="7" max="7" width="11.7109375" style="2" customWidth="1"/>
    <col min="8" max="8" width="13.140625" style="2" customWidth="1"/>
    <col min="9" max="9" width="14.7109375" style="2" customWidth="1"/>
    <col min="10" max="10" width="15.85546875" style="2" customWidth="1"/>
    <col min="11" max="16384" width="9.140625" style="2"/>
  </cols>
  <sheetData>
    <row r="3" spans="2:10" ht="15.75" customHeight="1">
      <c r="E3" s="3"/>
      <c r="H3" s="4" t="s">
        <v>26</v>
      </c>
      <c r="I3" s="5"/>
      <c r="J3" s="5"/>
    </row>
    <row r="4" spans="2:10" ht="15.75" customHeight="1">
      <c r="H4" s="4" t="s">
        <v>1</v>
      </c>
      <c r="I4" s="5"/>
      <c r="J4" s="5"/>
    </row>
    <row r="5" spans="2:10" ht="15.75" customHeight="1">
      <c r="H5" s="4"/>
      <c r="I5" s="5"/>
      <c r="J5" s="5"/>
    </row>
    <row r="6" spans="2:10" ht="4.5" customHeight="1"/>
    <row r="7" spans="2:10" ht="15.75" customHeight="1">
      <c r="B7" s="161" t="s">
        <v>27</v>
      </c>
      <c r="C7" s="161"/>
      <c r="D7" s="161"/>
      <c r="E7" s="161"/>
      <c r="F7" s="161"/>
      <c r="G7" s="161"/>
      <c r="H7" s="161"/>
      <c r="I7" s="161"/>
      <c r="J7" s="161"/>
    </row>
    <row r="8" spans="2:10" ht="15.75" customHeight="1">
      <c r="B8" s="162" t="s">
        <v>28</v>
      </c>
      <c r="C8" s="162"/>
      <c r="D8" s="162"/>
      <c r="E8" s="162"/>
      <c r="F8" s="162"/>
      <c r="G8" s="162"/>
      <c r="H8" s="162"/>
      <c r="I8" s="162"/>
      <c r="J8" s="162"/>
    </row>
    <row r="9" spans="2:10" ht="15.75" customHeight="1">
      <c r="B9" s="129"/>
      <c r="C9" s="129"/>
      <c r="D9" s="129"/>
      <c r="E9" s="129"/>
      <c r="F9" s="129"/>
      <c r="G9" s="129"/>
      <c r="H9" s="129"/>
      <c r="I9" s="129"/>
      <c r="J9" s="129"/>
    </row>
    <row r="10" spans="2:10" ht="15.75" customHeight="1">
      <c r="B10" s="163" t="s">
        <v>2</v>
      </c>
      <c r="C10" s="163"/>
      <c r="D10" s="163"/>
      <c r="E10" s="163"/>
      <c r="F10" s="163"/>
      <c r="G10" s="163"/>
      <c r="H10" s="163"/>
      <c r="I10" s="163"/>
      <c r="J10" s="163"/>
    </row>
    <row r="11" spans="2:10" ht="15" customHeight="1">
      <c r="B11" s="164" t="s">
        <v>29</v>
      </c>
      <c r="C11" s="164"/>
      <c r="D11" s="164"/>
      <c r="E11" s="164"/>
      <c r="F11" s="164"/>
      <c r="G11" s="164"/>
      <c r="H11" s="164"/>
      <c r="I11" s="164"/>
      <c r="J11" s="164"/>
    </row>
    <row r="12" spans="2:10" ht="15" customHeight="1">
      <c r="B12" s="160" t="s">
        <v>3</v>
      </c>
      <c r="C12" s="160"/>
      <c r="D12" s="160"/>
      <c r="E12" s="160"/>
      <c r="F12" s="160"/>
      <c r="G12" s="160"/>
      <c r="H12" s="160"/>
      <c r="I12" s="160"/>
      <c r="J12" s="160"/>
    </row>
    <row r="13" spans="2:10" ht="15" customHeight="1">
      <c r="B13" s="164" t="s">
        <v>30</v>
      </c>
      <c r="C13" s="164"/>
      <c r="D13" s="164"/>
      <c r="E13" s="164"/>
      <c r="F13" s="164"/>
      <c r="G13" s="164"/>
      <c r="H13" s="164"/>
      <c r="I13" s="164"/>
      <c r="J13" s="164"/>
    </row>
    <row r="14" spans="2:10" ht="15" customHeight="1">
      <c r="B14" s="168" t="s">
        <v>31</v>
      </c>
      <c r="C14" s="168"/>
      <c r="D14" s="168"/>
      <c r="E14" s="168"/>
      <c r="F14" s="168"/>
      <c r="G14" s="168"/>
      <c r="H14" s="168"/>
      <c r="I14" s="168"/>
      <c r="J14" s="168"/>
    </row>
    <row r="15" spans="2:10" ht="12" customHeight="1">
      <c r="B15" s="169"/>
      <c r="C15" s="169"/>
      <c r="D15" s="169"/>
      <c r="E15" s="169"/>
      <c r="F15" s="169"/>
      <c r="G15" s="169"/>
      <c r="H15" s="169"/>
      <c r="I15" s="169"/>
      <c r="J15" s="169"/>
    </row>
    <row r="16" spans="2:10" ht="15" customHeight="1">
      <c r="B16" s="170" t="s">
        <v>32</v>
      </c>
      <c r="C16" s="170"/>
      <c r="D16" s="170"/>
      <c r="E16" s="170"/>
      <c r="F16" s="170"/>
      <c r="G16" s="170"/>
      <c r="H16" s="170"/>
      <c r="I16" s="170"/>
      <c r="J16" s="170"/>
    </row>
    <row r="17" spans="2:10" ht="9.75" customHeight="1">
      <c r="B17" s="168"/>
      <c r="C17" s="168"/>
      <c r="D17" s="168"/>
      <c r="E17" s="168"/>
      <c r="F17" s="168"/>
      <c r="G17" s="168"/>
      <c r="H17" s="168"/>
      <c r="I17" s="168"/>
      <c r="J17" s="168"/>
    </row>
    <row r="18" spans="2:10" ht="15" customHeight="1">
      <c r="B18" s="170" t="s">
        <v>4</v>
      </c>
      <c r="C18" s="170"/>
      <c r="D18" s="170"/>
      <c r="E18" s="170"/>
      <c r="F18" s="170"/>
      <c r="G18" s="170"/>
      <c r="H18" s="170"/>
      <c r="I18" s="170"/>
      <c r="J18" s="170"/>
    </row>
    <row r="19" spans="2:10" ht="9.75" customHeight="1">
      <c r="B19" s="6"/>
      <c r="C19" s="7"/>
      <c r="D19" s="7"/>
      <c r="E19" s="7"/>
      <c r="F19" s="7"/>
      <c r="G19" s="7"/>
      <c r="H19" s="7"/>
      <c r="I19" s="7"/>
      <c r="J19" s="7"/>
    </row>
    <row r="20" spans="2:10" ht="15" customHeight="1">
      <c r="B20" s="171" t="s">
        <v>273</v>
      </c>
      <c r="C20" s="171"/>
      <c r="D20" s="171"/>
      <c r="E20" s="171"/>
      <c r="F20" s="171"/>
      <c r="G20" s="171"/>
      <c r="H20" s="171"/>
      <c r="I20" s="171"/>
      <c r="J20" s="171"/>
    </row>
    <row r="21" spans="2:10" ht="15" customHeight="1">
      <c r="B21" s="168" t="s">
        <v>5</v>
      </c>
      <c r="C21" s="168"/>
      <c r="D21" s="168"/>
      <c r="E21" s="168"/>
      <c r="F21" s="168"/>
      <c r="G21" s="168"/>
      <c r="H21" s="168"/>
      <c r="I21" s="168"/>
      <c r="J21" s="168"/>
    </row>
    <row r="22" spans="2:10" ht="15" customHeight="1">
      <c r="B22" s="130"/>
      <c r="C22" s="130"/>
      <c r="D22" s="130"/>
      <c r="E22" s="130"/>
      <c r="F22" s="130"/>
      <c r="G22" s="130"/>
      <c r="H22" s="130"/>
      <c r="I22" s="130"/>
      <c r="J22" s="130"/>
    </row>
    <row r="23" spans="2:10" s="7" customFormat="1" ht="15" customHeight="1">
      <c r="B23" s="172" t="s">
        <v>6</v>
      </c>
      <c r="C23" s="172"/>
      <c r="D23" s="172"/>
      <c r="E23" s="172"/>
      <c r="F23" s="172"/>
      <c r="G23" s="172"/>
      <c r="H23" s="172"/>
      <c r="I23" s="172"/>
      <c r="J23" s="172"/>
    </row>
    <row r="24" spans="2:10" s="9" customFormat="1" ht="50.1" customHeight="1">
      <c r="B24" s="173" t="s">
        <v>7</v>
      </c>
      <c r="C24" s="174"/>
      <c r="D24" s="173" t="s">
        <v>8</v>
      </c>
      <c r="E24" s="175"/>
      <c r="F24" s="175"/>
      <c r="G24" s="174"/>
      <c r="H24" s="8" t="s">
        <v>33</v>
      </c>
      <c r="I24" s="8" t="s">
        <v>34</v>
      </c>
      <c r="J24" s="8" t="s">
        <v>35</v>
      </c>
    </row>
    <row r="25" spans="2:10" ht="15.75" customHeight="1">
      <c r="B25" s="10" t="s">
        <v>9</v>
      </c>
      <c r="C25" s="11" t="s">
        <v>36</v>
      </c>
      <c r="D25" s="165" t="s">
        <v>36</v>
      </c>
      <c r="E25" s="166"/>
      <c r="F25" s="166"/>
      <c r="G25" s="167"/>
      <c r="H25" s="12"/>
      <c r="I25" s="13">
        <f>SUM(I26,I31,I32)</f>
        <v>329097.35000000003</v>
      </c>
      <c r="J25" s="13">
        <f>SUM(J26,J31,J32)</f>
        <v>348402.28</v>
      </c>
    </row>
    <row r="26" spans="2:10" ht="15.75" customHeight="1">
      <c r="B26" s="14" t="s">
        <v>10</v>
      </c>
      <c r="C26" s="15" t="s">
        <v>37</v>
      </c>
      <c r="D26" s="179" t="s">
        <v>37</v>
      </c>
      <c r="E26" s="180"/>
      <c r="F26" s="180"/>
      <c r="G26" s="181"/>
      <c r="H26" s="16"/>
      <c r="I26" s="17">
        <f>SUM(I27:I30)</f>
        <v>329097.35000000003</v>
      </c>
      <c r="J26" s="17">
        <f>SUM(J27:J30)</f>
        <v>325611.26</v>
      </c>
    </row>
    <row r="27" spans="2:10" ht="15.75" customHeight="1">
      <c r="B27" s="14" t="s">
        <v>38</v>
      </c>
      <c r="C27" s="15" t="s">
        <v>19</v>
      </c>
      <c r="D27" s="179" t="s">
        <v>19</v>
      </c>
      <c r="E27" s="180"/>
      <c r="F27" s="180"/>
      <c r="G27" s="181"/>
      <c r="H27" s="16"/>
      <c r="I27" s="18">
        <v>136764.69</v>
      </c>
      <c r="J27" s="18">
        <v>117713.48</v>
      </c>
    </row>
    <row r="28" spans="2:10" ht="15.75" customHeight="1">
      <c r="B28" s="14" t="s">
        <v>39</v>
      </c>
      <c r="C28" s="19" t="s">
        <v>40</v>
      </c>
      <c r="D28" s="176" t="s">
        <v>40</v>
      </c>
      <c r="E28" s="177"/>
      <c r="F28" s="177"/>
      <c r="G28" s="178"/>
      <c r="H28" s="16"/>
      <c r="I28" s="18">
        <v>192225.71</v>
      </c>
      <c r="J28" s="18">
        <v>206287.29</v>
      </c>
    </row>
    <row r="29" spans="2:10" ht="15.75" customHeight="1">
      <c r="B29" s="14" t="s">
        <v>41</v>
      </c>
      <c r="C29" s="15" t="s">
        <v>42</v>
      </c>
      <c r="D29" s="176" t="s">
        <v>42</v>
      </c>
      <c r="E29" s="177"/>
      <c r="F29" s="177"/>
      <c r="G29" s="178"/>
      <c r="H29" s="16"/>
      <c r="I29" s="18">
        <v>0</v>
      </c>
      <c r="J29" s="18">
        <v>0</v>
      </c>
    </row>
    <row r="30" spans="2:10" ht="15.75" customHeight="1">
      <c r="B30" s="14" t="s">
        <v>43</v>
      </c>
      <c r="C30" s="19" t="s">
        <v>44</v>
      </c>
      <c r="D30" s="176" t="s">
        <v>44</v>
      </c>
      <c r="E30" s="177"/>
      <c r="F30" s="177"/>
      <c r="G30" s="178"/>
      <c r="H30" s="16"/>
      <c r="I30" s="18">
        <v>106.95</v>
      </c>
      <c r="J30" s="18">
        <v>1610.49</v>
      </c>
    </row>
    <row r="31" spans="2:10" ht="15.75" customHeight="1">
      <c r="B31" s="14" t="s">
        <v>12</v>
      </c>
      <c r="C31" s="15" t="s">
        <v>45</v>
      </c>
      <c r="D31" s="176" t="s">
        <v>45</v>
      </c>
      <c r="E31" s="177"/>
      <c r="F31" s="177"/>
      <c r="G31" s="178"/>
      <c r="H31" s="16"/>
      <c r="I31" s="17"/>
      <c r="J31" s="20"/>
    </row>
    <row r="32" spans="2:10" ht="15.75" customHeight="1">
      <c r="B32" s="14" t="s">
        <v>13</v>
      </c>
      <c r="C32" s="15" t="s">
        <v>46</v>
      </c>
      <c r="D32" s="176" t="s">
        <v>46</v>
      </c>
      <c r="E32" s="177"/>
      <c r="F32" s="177"/>
      <c r="G32" s="178"/>
      <c r="H32" s="16" t="s">
        <v>149</v>
      </c>
      <c r="I32" s="17">
        <f>SUM(I33)+SUM(I34)</f>
        <v>0</v>
      </c>
      <c r="J32" s="17">
        <f>SUM(J33)+SUM(J34)</f>
        <v>22791.02</v>
      </c>
    </row>
    <row r="33" spans="2:10" ht="15.75" customHeight="1">
      <c r="B33" s="14" t="s">
        <v>47</v>
      </c>
      <c r="C33" s="19" t="s">
        <v>48</v>
      </c>
      <c r="D33" s="176" t="s">
        <v>48</v>
      </c>
      <c r="E33" s="177"/>
      <c r="F33" s="177"/>
      <c r="G33" s="178"/>
      <c r="H33" s="16"/>
      <c r="I33" s="18">
        <v>0</v>
      </c>
      <c r="J33" s="18">
        <v>22791.02</v>
      </c>
    </row>
    <row r="34" spans="2:10" ht="15.75" customHeight="1">
      <c r="B34" s="14" t="s">
        <v>49</v>
      </c>
      <c r="C34" s="19" t="s">
        <v>50</v>
      </c>
      <c r="D34" s="176" t="s">
        <v>50</v>
      </c>
      <c r="E34" s="177"/>
      <c r="F34" s="177"/>
      <c r="G34" s="178"/>
      <c r="H34" s="16"/>
      <c r="I34" s="18" t="s">
        <v>11</v>
      </c>
      <c r="J34" s="18" t="s">
        <v>11</v>
      </c>
    </row>
    <row r="35" spans="2:10" ht="15.75" customHeight="1">
      <c r="B35" s="10" t="s">
        <v>16</v>
      </c>
      <c r="C35" s="11" t="s">
        <v>51</v>
      </c>
      <c r="D35" s="165" t="s">
        <v>51</v>
      </c>
      <c r="E35" s="166"/>
      <c r="F35" s="166"/>
      <c r="G35" s="167"/>
      <c r="H35" s="45" t="s">
        <v>150</v>
      </c>
      <c r="I35" s="13">
        <f>SUM(I36:I49)</f>
        <v>328995.95</v>
      </c>
      <c r="J35" s="13">
        <f>SUM(J36:J49)</f>
        <v>348290.80999999994</v>
      </c>
    </row>
    <row r="36" spans="2:10" ht="15.75" customHeight="1">
      <c r="B36" s="14" t="s">
        <v>10</v>
      </c>
      <c r="C36" s="15" t="s">
        <v>52</v>
      </c>
      <c r="D36" s="176" t="s">
        <v>53</v>
      </c>
      <c r="E36" s="177"/>
      <c r="F36" s="177"/>
      <c r="G36" s="178"/>
      <c r="H36" s="16"/>
      <c r="I36" s="18">
        <v>312451.51</v>
      </c>
      <c r="J36" s="18">
        <v>287021.77</v>
      </c>
    </row>
    <row r="37" spans="2:10" ht="15.75" customHeight="1">
      <c r="B37" s="14" t="s">
        <v>12</v>
      </c>
      <c r="C37" s="15" t="s">
        <v>54</v>
      </c>
      <c r="D37" s="176" t="s">
        <v>55</v>
      </c>
      <c r="E37" s="177"/>
      <c r="F37" s="177"/>
      <c r="G37" s="178"/>
      <c r="H37" s="16"/>
      <c r="I37" s="18">
        <v>6530.78</v>
      </c>
      <c r="J37" s="18">
        <v>5990.29</v>
      </c>
    </row>
    <row r="38" spans="2:10" ht="15.75" customHeight="1">
      <c r="B38" s="14" t="s">
        <v>13</v>
      </c>
      <c r="C38" s="15" t="s">
        <v>56</v>
      </c>
      <c r="D38" s="176" t="s">
        <v>57</v>
      </c>
      <c r="E38" s="177"/>
      <c r="F38" s="177"/>
      <c r="G38" s="178"/>
      <c r="H38" s="16"/>
      <c r="I38" s="18">
        <v>6796.95</v>
      </c>
      <c r="J38" s="18">
        <v>16878.919999999998</v>
      </c>
    </row>
    <row r="39" spans="2:10" ht="15.75" customHeight="1">
      <c r="B39" s="14" t="s">
        <v>14</v>
      </c>
      <c r="C39" s="15" t="s">
        <v>58</v>
      </c>
      <c r="D39" s="179" t="s">
        <v>59</v>
      </c>
      <c r="E39" s="180"/>
      <c r="F39" s="180"/>
      <c r="G39" s="181"/>
      <c r="H39" s="16"/>
      <c r="I39" s="18">
        <v>0</v>
      </c>
      <c r="J39" s="18">
        <v>23.22</v>
      </c>
    </row>
    <row r="40" spans="2:10" ht="15.75" customHeight="1">
      <c r="B40" s="14" t="s">
        <v>15</v>
      </c>
      <c r="C40" s="15" t="s">
        <v>60</v>
      </c>
      <c r="D40" s="179" t="s">
        <v>61</v>
      </c>
      <c r="E40" s="180"/>
      <c r="F40" s="180"/>
      <c r="G40" s="181"/>
      <c r="H40" s="16"/>
      <c r="I40" s="18" t="s">
        <v>11</v>
      </c>
      <c r="J40" s="18" t="s">
        <v>11</v>
      </c>
    </row>
    <row r="41" spans="2:10" ht="15.75" customHeight="1">
      <c r="B41" s="14" t="s">
        <v>62</v>
      </c>
      <c r="C41" s="15" t="s">
        <v>63</v>
      </c>
      <c r="D41" s="179" t="s">
        <v>64</v>
      </c>
      <c r="E41" s="180"/>
      <c r="F41" s="180"/>
      <c r="G41" s="181"/>
      <c r="H41" s="16"/>
      <c r="I41" s="18">
        <v>144</v>
      </c>
      <c r="J41" s="18">
        <v>1148.72</v>
      </c>
    </row>
    <row r="42" spans="2:10" ht="15.75" customHeight="1">
      <c r="B42" s="14" t="s">
        <v>65</v>
      </c>
      <c r="C42" s="15" t="s">
        <v>66</v>
      </c>
      <c r="D42" s="179" t="s">
        <v>67</v>
      </c>
      <c r="E42" s="180"/>
      <c r="F42" s="180"/>
      <c r="G42" s="181"/>
      <c r="H42" s="16"/>
      <c r="I42" s="18">
        <v>0</v>
      </c>
      <c r="J42" s="18">
        <v>226.11</v>
      </c>
    </row>
    <row r="43" spans="2:10" ht="15.75" customHeight="1">
      <c r="B43" s="14" t="s">
        <v>68</v>
      </c>
      <c r="C43" s="15" t="s">
        <v>69</v>
      </c>
      <c r="D43" s="176" t="s">
        <v>69</v>
      </c>
      <c r="E43" s="177"/>
      <c r="F43" s="177"/>
      <c r="G43" s="178"/>
      <c r="H43" s="16"/>
      <c r="I43" s="18" t="s">
        <v>11</v>
      </c>
      <c r="J43" s="18" t="s">
        <v>11</v>
      </c>
    </row>
    <row r="44" spans="2:10" ht="15.75" customHeight="1">
      <c r="B44" s="14" t="s">
        <v>70</v>
      </c>
      <c r="C44" s="15" t="s">
        <v>71</v>
      </c>
      <c r="D44" s="179" t="s">
        <v>71</v>
      </c>
      <c r="E44" s="180"/>
      <c r="F44" s="180"/>
      <c r="G44" s="181"/>
      <c r="H44" s="16"/>
      <c r="I44" s="18">
        <v>300.67</v>
      </c>
      <c r="J44" s="18">
        <v>35373.769999999997</v>
      </c>
    </row>
    <row r="45" spans="2:10" ht="15.75" customHeight="1">
      <c r="B45" s="14" t="s">
        <v>72</v>
      </c>
      <c r="C45" s="15" t="s">
        <v>73</v>
      </c>
      <c r="D45" s="176" t="s">
        <v>74</v>
      </c>
      <c r="E45" s="177"/>
      <c r="F45" s="177"/>
      <c r="G45" s="178"/>
      <c r="H45" s="16"/>
      <c r="I45" s="18" t="s">
        <v>11</v>
      </c>
      <c r="J45" s="18" t="s">
        <v>11</v>
      </c>
    </row>
    <row r="46" spans="2:10" ht="15.75" customHeight="1">
      <c r="B46" s="14" t="s">
        <v>75</v>
      </c>
      <c r="C46" s="15" t="s">
        <v>76</v>
      </c>
      <c r="D46" s="176" t="s">
        <v>77</v>
      </c>
      <c r="E46" s="177"/>
      <c r="F46" s="177"/>
      <c r="G46" s="178"/>
      <c r="H46" s="16"/>
      <c r="I46" s="18" t="s">
        <v>11</v>
      </c>
      <c r="J46" s="18" t="s">
        <v>11</v>
      </c>
    </row>
    <row r="47" spans="2:10" ht="15.75" customHeight="1">
      <c r="B47" s="14" t="s">
        <v>78</v>
      </c>
      <c r="C47" s="15" t="s">
        <v>79</v>
      </c>
      <c r="D47" s="176" t="s">
        <v>80</v>
      </c>
      <c r="E47" s="177"/>
      <c r="F47" s="177"/>
      <c r="G47" s="178"/>
      <c r="H47" s="16"/>
      <c r="I47" s="18" t="s">
        <v>11</v>
      </c>
      <c r="J47" s="18" t="s">
        <v>11</v>
      </c>
    </row>
    <row r="48" spans="2:10" ht="15.75" customHeight="1">
      <c r="B48" s="14" t="s">
        <v>81</v>
      </c>
      <c r="C48" s="15" t="s">
        <v>82</v>
      </c>
      <c r="D48" s="176" t="s">
        <v>83</v>
      </c>
      <c r="E48" s="177"/>
      <c r="F48" s="177"/>
      <c r="G48" s="178"/>
      <c r="H48" s="16"/>
      <c r="I48" s="18">
        <v>2772.04</v>
      </c>
      <c r="J48" s="18">
        <v>1628.01</v>
      </c>
    </row>
    <row r="49" spans="2:10" ht="15.75" customHeight="1">
      <c r="B49" s="14" t="s">
        <v>84</v>
      </c>
      <c r="C49" s="15" t="s">
        <v>85</v>
      </c>
      <c r="D49" s="182" t="s">
        <v>86</v>
      </c>
      <c r="E49" s="183"/>
      <c r="F49" s="183"/>
      <c r="G49" s="184"/>
      <c r="H49" s="16"/>
      <c r="I49" s="18">
        <v>0</v>
      </c>
      <c r="J49" s="18">
        <v>0</v>
      </c>
    </row>
    <row r="50" spans="2:10" ht="15.75" customHeight="1">
      <c r="B50" s="11" t="s">
        <v>17</v>
      </c>
      <c r="C50" s="21" t="s">
        <v>87</v>
      </c>
      <c r="D50" s="185" t="s">
        <v>87</v>
      </c>
      <c r="E50" s="186"/>
      <c r="F50" s="186"/>
      <c r="G50" s="187"/>
      <c r="H50" s="12"/>
      <c r="I50" s="13">
        <f>I25-I35</f>
        <v>101.40000000002328</v>
      </c>
      <c r="J50" s="13">
        <f>J25-J35</f>
        <v>111.47000000008848</v>
      </c>
    </row>
    <row r="51" spans="2:10" ht="15.75" customHeight="1">
      <c r="B51" s="11" t="s">
        <v>18</v>
      </c>
      <c r="C51" s="11" t="s">
        <v>88</v>
      </c>
      <c r="D51" s="188" t="s">
        <v>88</v>
      </c>
      <c r="E51" s="189"/>
      <c r="F51" s="189"/>
      <c r="G51" s="190"/>
      <c r="H51" s="22"/>
      <c r="I51" s="13">
        <f>IF(TYPE(I52)=1,I52,0)+IF(TYPE(I53)=1,I53,0)-IF(TYPE(I54)=1,I54,0)</f>
        <v>0</v>
      </c>
      <c r="J51" s="13">
        <f>IF(TYPE(J52)=1,J52,0)+IF(TYPE(J53)=1,J53,0)-IF(TYPE(J54)=1,J54,0)</f>
        <v>91.25</v>
      </c>
    </row>
    <row r="52" spans="2:10" ht="15.75" customHeight="1">
      <c r="B52" s="19" t="s">
        <v>89</v>
      </c>
      <c r="C52" s="15" t="s">
        <v>90</v>
      </c>
      <c r="D52" s="182" t="s">
        <v>91</v>
      </c>
      <c r="E52" s="183"/>
      <c r="F52" s="183"/>
      <c r="G52" s="184"/>
      <c r="H52" s="23"/>
      <c r="I52" s="17">
        <v>0</v>
      </c>
      <c r="J52" s="18">
        <v>91.25</v>
      </c>
    </row>
    <row r="53" spans="2:10" ht="15.75" customHeight="1">
      <c r="B53" s="19" t="s">
        <v>12</v>
      </c>
      <c r="C53" s="15" t="s">
        <v>92</v>
      </c>
      <c r="D53" s="182" t="s">
        <v>92</v>
      </c>
      <c r="E53" s="183"/>
      <c r="F53" s="183"/>
      <c r="G53" s="184"/>
      <c r="H53" s="23"/>
      <c r="I53" s="18" t="s">
        <v>11</v>
      </c>
      <c r="J53" s="18" t="s">
        <v>11</v>
      </c>
    </row>
    <row r="54" spans="2:10" ht="15.75" customHeight="1">
      <c r="B54" s="19" t="s">
        <v>93</v>
      </c>
      <c r="C54" s="15" t="s">
        <v>94</v>
      </c>
      <c r="D54" s="182" t="s">
        <v>95</v>
      </c>
      <c r="E54" s="183"/>
      <c r="F54" s="183"/>
      <c r="G54" s="184"/>
      <c r="H54" s="23"/>
      <c r="I54" s="18" t="s">
        <v>11</v>
      </c>
      <c r="J54" s="18" t="s">
        <v>11</v>
      </c>
    </row>
    <row r="55" spans="2:10" ht="15.75" customHeight="1">
      <c r="B55" s="11" t="s">
        <v>20</v>
      </c>
      <c r="C55" s="21" t="s">
        <v>96</v>
      </c>
      <c r="D55" s="185" t="s">
        <v>96</v>
      </c>
      <c r="E55" s="186"/>
      <c r="F55" s="186"/>
      <c r="G55" s="187"/>
      <c r="H55" s="22"/>
      <c r="I55" s="18" t="s">
        <v>11</v>
      </c>
      <c r="J55" s="18" t="s">
        <v>11</v>
      </c>
    </row>
    <row r="56" spans="2:10" ht="30" customHeight="1">
      <c r="B56" s="11" t="s">
        <v>21</v>
      </c>
      <c r="C56" s="21" t="s">
        <v>97</v>
      </c>
      <c r="D56" s="191" t="s">
        <v>97</v>
      </c>
      <c r="E56" s="192"/>
      <c r="F56" s="192"/>
      <c r="G56" s="193"/>
      <c r="H56" s="22"/>
      <c r="I56" s="18" t="s">
        <v>11</v>
      </c>
      <c r="J56" s="18" t="s">
        <v>11</v>
      </c>
    </row>
    <row r="57" spans="2:10" ht="15.75" customHeight="1">
      <c r="B57" s="11" t="s">
        <v>22</v>
      </c>
      <c r="C57" s="21" t="s">
        <v>98</v>
      </c>
      <c r="D57" s="185" t="s">
        <v>98</v>
      </c>
      <c r="E57" s="186"/>
      <c r="F57" s="186"/>
      <c r="G57" s="187"/>
      <c r="H57" s="22"/>
      <c r="I57" s="18" t="s">
        <v>11</v>
      </c>
      <c r="J57" s="18" t="s">
        <v>11</v>
      </c>
    </row>
    <row r="58" spans="2:10" ht="30" customHeight="1">
      <c r="B58" s="11" t="s">
        <v>99</v>
      </c>
      <c r="C58" s="11" t="s">
        <v>100</v>
      </c>
      <c r="D58" s="165" t="s">
        <v>100</v>
      </c>
      <c r="E58" s="166"/>
      <c r="F58" s="166"/>
      <c r="G58" s="167"/>
      <c r="H58" s="22"/>
      <c r="I58" s="13">
        <f>SUM(I50,I51,I55,I56,I57)</f>
        <v>101.40000000002328</v>
      </c>
      <c r="J58" s="13">
        <f>SUM(J50,J51,J55,J56,J57)</f>
        <v>202.72000000008848</v>
      </c>
    </row>
    <row r="59" spans="2:10" ht="15.75" customHeight="1">
      <c r="B59" s="11" t="s">
        <v>10</v>
      </c>
      <c r="C59" s="11" t="s">
        <v>101</v>
      </c>
      <c r="D59" s="188" t="s">
        <v>101</v>
      </c>
      <c r="E59" s="189"/>
      <c r="F59" s="189"/>
      <c r="G59" s="190"/>
      <c r="H59" s="22"/>
      <c r="I59" s="18" t="s">
        <v>11</v>
      </c>
      <c r="J59" s="18" t="s">
        <v>11</v>
      </c>
    </row>
    <row r="60" spans="2:10" ht="15.75" customHeight="1">
      <c r="B60" s="11" t="s">
        <v>102</v>
      </c>
      <c r="C60" s="21" t="s">
        <v>103</v>
      </c>
      <c r="D60" s="185" t="s">
        <v>103</v>
      </c>
      <c r="E60" s="186"/>
      <c r="F60" s="186"/>
      <c r="G60" s="187"/>
      <c r="H60" s="22"/>
      <c r="I60" s="13">
        <f>SUM(I58,I59)</f>
        <v>101.40000000002328</v>
      </c>
      <c r="J60" s="13">
        <f>SUM(J58,J59)</f>
        <v>202.72000000008848</v>
      </c>
    </row>
    <row r="61" spans="2:10" ht="15.75" customHeight="1">
      <c r="B61" s="19" t="s">
        <v>10</v>
      </c>
      <c r="C61" s="15" t="s">
        <v>104</v>
      </c>
      <c r="D61" s="182" t="s">
        <v>104</v>
      </c>
      <c r="E61" s="183"/>
      <c r="F61" s="183"/>
      <c r="G61" s="184"/>
      <c r="H61" s="23"/>
      <c r="I61" s="17"/>
      <c r="J61" s="17"/>
    </row>
    <row r="62" spans="2:10" ht="15.75" customHeight="1">
      <c r="B62" s="19" t="s">
        <v>12</v>
      </c>
      <c r="C62" s="15" t="s">
        <v>105</v>
      </c>
      <c r="D62" s="182" t="s">
        <v>105</v>
      </c>
      <c r="E62" s="183"/>
      <c r="F62" s="183"/>
      <c r="G62" s="184"/>
      <c r="H62" s="23"/>
      <c r="I62" s="17"/>
      <c r="J62" s="17"/>
    </row>
    <row r="63" spans="2:10">
      <c r="B63" s="24"/>
      <c r="C63" s="24"/>
      <c r="D63" s="24"/>
      <c r="E63" s="24"/>
    </row>
    <row r="64" spans="2:10" ht="15.75" customHeight="1">
      <c r="B64" s="196" t="s">
        <v>274</v>
      </c>
      <c r="C64" s="196"/>
      <c r="D64" s="196"/>
      <c r="E64" s="196"/>
      <c r="F64" s="196"/>
      <c r="G64" s="196"/>
      <c r="H64" s="25"/>
      <c r="I64" s="197" t="s">
        <v>23</v>
      </c>
      <c r="J64" s="197"/>
    </row>
    <row r="65" spans="2:10" s="7" customFormat="1" ht="18.75" customHeight="1">
      <c r="B65" s="194" t="s">
        <v>106</v>
      </c>
      <c r="C65" s="194"/>
      <c r="D65" s="194"/>
      <c r="E65" s="194"/>
      <c r="F65" s="194"/>
      <c r="G65" s="194"/>
      <c r="H65" s="26" t="s">
        <v>24</v>
      </c>
      <c r="I65" s="195" t="s">
        <v>25</v>
      </c>
      <c r="J65" s="195"/>
    </row>
    <row r="66" spans="2:10" s="7" customFormat="1" ht="10.5" customHeight="1">
      <c r="B66" s="27"/>
      <c r="C66" s="27"/>
      <c r="D66" s="27"/>
      <c r="E66" s="27"/>
      <c r="F66" s="27"/>
      <c r="G66" s="27"/>
      <c r="H66" s="27"/>
      <c r="I66" s="28"/>
      <c r="J66" s="28"/>
    </row>
    <row r="67" spans="2:10" s="7" customFormat="1" ht="15" customHeight="1">
      <c r="B67" s="198" t="s">
        <v>275</v>
      </c>
      <c r="C67" s="198"/>
      <c r="D67" s="198"/>
      <c r="E67" s="198"/>
      <c r="F67" s="198"/>
      <c r="G67" s="198"/>
      <c r="H67" s="29"/>
      <c r="I67" s="199" t="s">
        <v>276</v>
      </c>
      <c r="J67" s="197"/>
    </row>
    <row r="68" spans="2:10" s="7" customFormat="1" ht="12" customHeight="1">
      <c r="B68" s="194" t="s">
        <v>107</v>
      </c>
      <c r="C68" s="194"/>
      <c r="D68" s="194"/>
      <c r="E68" s="194"/>
      <c r="F68" s="194"/>
      <c r="G68" s="194"/>
      <c r="H68" s="26" t="s">
        <v>108</v>
      </c>
      <c r="I68" s="195" t="s">
        <v>25</v>
      </c>
      <c r="J68" s="195"/>
    </row>
    <row r="70" spans="2:10">
      <c r="B70" s="2" t="s">
        <v>277</v>
      </c>
    </row>
  </sheetData>
  <mergeCells count="62">
    <mergeCell ref="B68:G68"/>
    <mergeCell ref="I68:J68"/>
    <mergeCell ref="D62:G62"/>
    <mergeCell ref="B64:G64"/>
    <mergeCell ref="I64:J64"/>
    <mergeCell ref="B65:G65"/>
    <mergeCell ref="I65:J65"/>
    <mergeCell ref="B67:G67"/>
    <mergeCell ref="I67:J67"/>
    <mergeCell ref="D61:G61"/>
    <mergeCell ref="D50:G50"/>
    <mergeCell ref="D51:G51"/>
    <mergeCell ref="D52:G52"/>
    <mergeCell ref="D53:G53"/>
    <mergeCell ref="D54:G54"/>
    <mergeCell ref="D55:G55"/>
    <mergeCell ref="D56:G56"/>
    <mergeCell ref="D57:G57"/>
    <mergeCell ref="D58:G58"/>
    <mergeCell ref="D59:G59"/>
    <mergeCell ref="D60:G60"/>
    <mergeCell ref="D49:G49"/>
    <mergeCell ref="D38:G38"/>
    <mergeCell ref="D39:G39"/>
    <mergeCell ref="D40:G40"/>
    <mergeCell ref="D41:G41"/>
    <mergeCell ref="D42:G42"/>
    <mergeCell ref="D43:G43"/>
    <mergeCell ref="D44:G44"/>
    <mergeCell ref="D45:G45"/>
    <mergeCell ref="D46:G46"/>
    <mergeCell ref="D47:G47"/>
    <mergeCell ref="D48:G48"/>
    <mergeCell ref="D37:G37"/>
    <mergeCell ref="D26:G26"/>
    <mergeCell ref="D27:G27"/>
    <mergeCell ref="D28:G28"/>
    <mergeCell ref="D29:G29"/>
    <mergeCell ref="D30:G30"/>
    <mergeCell ref="D31:G31"/>
    <mergeCell ref="D32:G32"/>
    <mergeCell ref="D33:G33"/>
    <mergeCell ref="D34:G34"/>
    <mergeCell ref="D35:G35"/>
    <mergeCell ref="D36:G36"/>
    <mergeCell ref="D25:G25"/>
    <mergeCell ref="B13:J13"/>
    <mergeCell ref="B14:J14"/>
    <mergeCell ref="B15:J15"/>
    <mergeCell ref="B16:J16"/>
    <mergeCell ref="B17:J17"/>
    <mergeCell ref="B18:J18"/>
    <mergeCell ref="B20:J20"/>
    <mergeCell ref="B21:J21"/>
    <mergeCell ref="B23:J23"/>
    <mergeCell ref="B24:C24"/>
    <mergeCell ref="D24:G24"/>
    <mergeCell ref="B12:J12"/>
    <mergeCell ref="B7:J7"/>
    <mergeCell ref="B8:J8"/>
    <mergeCell ref="B10:J10"/>
    <mergeCell ref="B11:J11"/>
  </mergeCells>
  <pageMargins left="0.70866141732283472" right="0.19685039370078741" top="1.3385826771653544" bottom="1.3385826771653544" header="0.31496062992125984" footer="0.31496062992125984"/>
  <pageSetup paperSize="9" scale="70" fitToHeight="0" orientation="portrait" horizontalDpi="360" verticalDpi="36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3A8CA-027C-4116-A428-A091F958E641}">
  <dimension ref="A1:P29"/>
  <sheetViews>
    <sheetView workbookViewId="0">
      <selection activeCell="I40" sqref="I40"/>
    </sheetView>
  </sheetViews>
  <sheetFormatPr defaultRowHeight="15"/>
  <cols>
    <col min="1" max="1" width="9.140625" style="4"/>
    <col min="2" max="2" width="6" style="30" customWidth="1"/>
    <col min="3" max="3" width="32.85546875" style="4" customWidth="1"/>
    <col min="4" max="11" width="15.7109375" style="4" customWidth="1"/>
    <col min="12" max="12" width="13.140625" style="4" customWidth="1"/>
    <col min="13" max="14" width="15.7109375" style="4" customWidth="1"/>
    <col min="15" max="15" width="20.28515625" style="4" customWidth="1"/>
    <col min="16" max="16384" width="9.140625" style="4"/>
  </cols>
  <sheetData>
    <row r="1" spans="2:15" ht="33.75" customHeight="1">
      <c r="B1" s="202" t="s">
        <v>0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2:15" ht="15" customHeight="1">
      <c r="J2" s="4" t="s">
        <v>109</v>
      </c>
    </row>
    <row r="3" spans="2:15" ht="15" customHeight="1">
      <c r="J3" s="4" t="s">
        <v>110</v>
      </c>
    </row>
    <row r="5" spans="2:15" ht="15" customHeight="1">
      <c r="B5" s="203" t="s">
        <v>111</v>
      </c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</row>
    <row r="6" spans="2:15" ht="14.25" customHeight="1">
      <c r="B6" s="203" t="s">
        <v>112</v>
      </c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</row>
    <row r="8" spans="2:15" ht="15" customHeight="1">
      <c r="B8" s="203" t="s">
        <v>113</v>
      </c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</row>
    <row r="9" spans="2:15" ht="5.25" customHeight="1"/>
    <row r="10" spans="2:15" ht="15" customHeight="1">
      <c r="B10" s="204" t="s">
        <v>7</v>
      </c>
      <c r="C10" s="204" t="s">
        <v>114</v>
      </c>
      <c r="D10" s="204" t="s">
        <v>115</v>
      </c>
      <c r="E10" s="206" t="s">
        <v>116</v>
      </c>
      <c r="F10" s="207"/>
      <c r="G10" s="207"/>
      <c r="H10" s="207"/>
      <c r="I10" s="207"/>
      <c r="J10" s="207"/>
      <c r="K10" s="207"/>
      <c r="L10" s="207"/>
      <c r="M10" s="208"/>
      <c r="N10" s="204" t="s">
        <v>117</v>
      </c>
    </row>
    <row r="11" spans="2:15" ht="123" customHeight="1">
      <c r="B11" s="205"/>
      <c r="C11" s="205"/>
      <c r="D11" s="205"/>
      <c r="E11" s="31" t="s">
        <v>118</v>
      </c>
      <c r="F11" s="31" t="s">
        <v>119</v>
      </c>
      <c r="G11" s="31" t="s">
        <v>120</v>
      </c>
      <c r="H11" s="31" t="s">
        <v>121</v>
      </c>
      <c r="I11" s="31" t="s">
        <v>122</v>
      </c>
      <c r="J11" s="32" t="s">
        <v>123</v>
      </c>
      <c r="K11" s="31" t="s">
        <v>124</v>
      </c>
      <c r="L11" s="31" t="s">
        <v>125</v>
      </c>
      <c r="M11" s="33" t="s">
        <v>126</v>
      </c>
      <c r="N11" s="205"/>
    </row>
    <row r="12" spans="2:15" ht="15" customHeight="1">
      <c r="B12" s="34">
        <v>1</v>
      </c>
      <c r="C12" s="34">
        <v>2</v>
      </c>
      <c r="D12" s="34">
        <v>3</v>
      </c>
      <c r="E12" s="34">
        <v>4</v>
      </c>
      <c r="F12" s="34">
        <v>5</v>
      </c>
      <c r="G12" s="34">
        <v>6</v>
      </c>
      <c r="H12" s="34">
        <v>7</v>
      </c>
      <c r="I12" s="34">
        <v>8</v>
      </c>
      <c r="J12" s="34">
        <v>9</v>
      </c>
      <c r="K12" s="34">
        <v>10</v>
      </c>
      <c r="L12" s="35" t="s">
        <v>127</v>
      </c>
      <c r="M12" s="34">
        <v>12</v>
      </c>
      <c r="N12" s="34">
        <v>13</v>
      </c>
    </row>
    <row r="13" spans="2:15" ht="71.25" customHeight="1">
      <c r="B13" s="36" t="s">
        <v>128</v>
      </c>
      <c r="C13" s="37" t="s">
        <v>129</v>
      </c>
      <c r="D13" s="38">
        <f t="shared" ref="D13:M13" si="0">SUM(D14:D15)</f>
        <v>14683.92</v>
      </c>
      <c r="E13" s="38">
        <f t="shared" si="0"/>
        <v>93838.27</v>
      </c>
      <c r="F13" s="38">
        <f t="shared" si="0"/>
        <v>0</v>
      </c>
      <c r="G13" s="38">
        <f t="shared" si="0"/>
        <v>0</v>
      </c>
      <c r="H13" s="38">
        <f t="shared" si="0"/>
        <v>0</v>
      </c>
      <c r="I13" s="38">
        <f t="shared" si="0"/>
        <v>0</v>
      </c>
      <c r="J13" s="38">
        <f t="shared" si="0"/>
        <v>-93904.510000000009</v>
      </c>
      <c r="K13" s="38">
        <f t="shared" si="0"/>
        <v>0</v>
      </c>
      <c r="L13" s="38">
        <f t="shared" si="0"/>
        <v>0</v>
      </c>
      <c r="M13" s="38">
        <f t="shared" si="0"/>
        <v>0</v>
      </c>
      <c r="N13" s="38">
        <f t="shared" ref="N13:N25" si="1">SUM(D13:M13)</f>
        <v>14617.679999999993</v>
      </c>
      <c r="O13" s="39"/>
    </row>
    <row r="14" spans="2:15" ht="15" customHeight="1">
      <c r="B14" s="40" t="s">
        <v>130</v>
      </c>
      <c r="C14" s="41" t="s">
        <v>131</v>
      </c>
      <c r="D14" s="42">
        <v>14683.92</v>
      </c>
      <c r="E14" s="42" t="s">
        <v>11</v>
      </c>
      <c r="F14" s="42" t="s">
        <v>11</v>
      </c>
      <c r="G14" s="42" t="s">
        <v>11</v>
      </c>
      <c r="H14" s="42" t="s">
        <v>11</v>
      </c>
      <c r="I14" s="42" t="s">
        <v>11</v>
      </c>
      <c r="J14" s="42">
        <v>-66.239999999999995</v>
      </c>
      <c r="K14" s="42" t="s">
        <v>11</v>
      </c>
      <c r="L14" s="42" t="s">
        <v>11</v>
      </c>
      <c r="M14" s="42" t="s">
        <v>11</v>
      </c>
      <c r="N14" s="42">
        <f t="shared" si="1"/>
        <v>14617.68</v>
      </c>
      <c r="O14" s="43"/>
    </row>
    <row r="15" spans="2:15" ht="15" customHeight="1">
      <c r="B15" s="40" t="s">
        <v>132</v>
      </c>
      <c r="C15" s="41" t="s">
        <v>133</v>
      </c>
      <c r="D15" s="42">
        <v>0</v>
      </c>
      <c r="E15" s="42">
        <v>93838.27</v>
      </c>
      <c r="F15" s="42" t="s">
        <v>11</v>
      </c>
      <c r="G15" s="42" t="s">
        <v>11</v>
      </c>
      <c r="H15" s="42" t="s">
        <v>11</v>
      </c>
      <c r="I15" s="42" t="s">
        <v>11</v>
      </c>
      <c r="J15" s="42">
        <v>-93838.27</v>
      </c>
      <c r="K15" s="42" t="s">
        <v>11</v>
      </c>
      <c r="L15" s="42" t="s">
        <v>11</v>
      </c>
      <c r="M15" s="42">
        <v>0</v>
      </c>
      <c r="N15" s="42">
        <f t="shared" si="1"/>
        <v>0</v>
      </c>
      <c r="O15" s="39"/>
    </row>
    <row r="16" spans="2:15" ht="74.25" customHeight="1">
      <c r="B16" s="36" t="s">
        <v>134</v>
      </c>
      <c r="C16" s="37" t="s">
        <v>135</v>
      </c>
      <c r="D16" s="38">
        <f t="shared" ref="D16:M16" si="2">SUM(D17:D18)</f>
        <v>297265.64</v>
      </c>
      <c r="E16" s="38">
        <f t="shared" si="2"/>
        <v>129264.51999999999</v>
      </c>
      <c r="F16" s="38">
        <f t="shared" si="2"/>
        <v>0</v>
      </c>
      <c r="G16" s="38">
        <f t="shared" si="2"/>
        <v>0</v>
      </c>
      <c r="H16" s="38">
        <f t="shared" si="2"/>
        <v>0</v>
      </c>
      <c r="I16" s="38">
        <f t="shared" si="2"/>
        <v>0</v>
      </c>
      <c r="J16" s="38">
        <f t="shared" si="2"/>
        <v>-134993.97</v>
      </c>
      <c r="K16" s="38">
        <f t="shared" si="2"/>
        <v>0</v>
      </c>
      <c r="L16" s="38">
        <f t="shared" si="2"/>
        <v>0</v>
      </c>
      <c r="M16" s="38">
        <f t="shared" si="2"/>
        <v>0</v>
      </c>
      <c r="N16" s="38">
        <f t="shared" si="1"/>
        <v>291536.19000000006</v>
      </c>
      <c r="O16" s="39"/>
    </row>
    <row r="17" spans="1:16" ht="15" customHeight="1">
      <c r="B17" s="40" t="s">
        <v>136</v>
      </c>
      <c r="C17" s="41" t="s">
        <v>131</v>
      </c>
      <c r="D17" s="42">
        <v>296857.34000000003</v>
      </c>
      <c r="E17" s="42">
        <v>318.33999999999997</v>
      </c>
      <c r="F17" s="42" t="s">
        <v>11</v>
      </c>
      <c r="G17" s="42" t="s">
        <v>11</v>
      </c>
      <c r="H17" s="42" t="s">
        <v>11</v>
      </c>
      <c r="I17" s="42" t="s">
        <v>11</v>
      </c>
      <c r="J17" s="42">
        <v>-6777.33</v>
      </c>
      <c r="K17" s="42" t="s">
        <v>11</v>
      </c>
      <c r="L17" s="42" t="s">
        <v>11</v>
      </c>
      <c r="M17" s="42">
        <v>0</v>
      </c>
      <c r="N17" s="42">
        <f t="shared" si="1"/>
        <v>290398.35000000003</v>
      </c>
      <c r="O17" s="39"/>
    </row>
    <row r="18" spans="1:16" ht="15" customHeight="1">
      <c r="B18" s="40" t="s">
        <v>137</v>
      </c>
      <c r="C18" s="41" t="s">
        <v>133</v>
      </c>
      <c r="D18" s="42">
        <v>408.3</v>
      </c>
      <c r="E18" s="42">
        <v>128946.18</v>
      </c>
      <c r="F18" s="42" t="s">
        <v>11</v>
      </c>
      <c r="G18" s="42" t="s">
        <v>11</v>
      </c>
      <c r="H18" s="42" t="s">
        <v>11</v>
      </c>
      <c r="I18" s="42" t="s">
        <v>11</v>
      </c>
      <c r="J18" s="42">
        <v>-128216.64</v>
      </c>
      <c r="K18" s="42" t="s">
        <v>11</v>
      </c>
      <c r="L18" s="42" t="s">
        <v>11</v>
      </c>
      <c r="M18" s="42">
        <v>0</v>
      </c>
      <c r="N18" s="42">
        <f t="shared" si="1"/>
        <v>1137.8399999999965</v>
      </c>
      <c r="O18" s="39"/>
    </row>
    <row r="19" spans="1:16" ht="114.75" customHeight="1">
      <c r="B19" s="36" t="s">
        <v>138</v>
      </c>
      <c r="C19" s="37" t="s">
        <v>139</v>
      </c>
      <c r="D19" s="38">
        <f t="shared" ref="D19:M19" si="3">SUM(D20:D21)</f>
        <v>0</v>
      </c>
      <c r="E19" s="38">
        <f t="shared" si="3"/>
        <v>0</v>
      </c>
      <c r="F19" s="38">
        <f t="shared" si="3"/>
        <v>0</v>
      </c>
      <c r="G19" s="38">
        <f t="shared" si="3"/>
        <v>0</v>
      </c>
      <c r="H19" s="38">
        <f t="shared" si="3"/>
        <v>0</v>
      </c>
      <c r="I19" s="38">
        <f t="shared" si="3"/>
        <v>0</v>
      </c>
      <c r="J19" s="38">
        <f t="shared" si="3"/>
        <v>0</v>
      </c>
      <c r="K19" s="38">
        <f t="shared" si="3"/>
        <v>0</v>
      </c>
      <c r="L19" s="38">
        <f t="shared" si="3"/>
        <v>0</v>
      </c>
      <c r="M19" s="38">
        <f t="shared" si="3"/>
        <v>0</v>
      </c>
      <c r="N19" s="38">
        <f t="shared" si="1"/>
        <v>0</v>
      </c>
      <c r="O19" s="39"/>
    </row>
    <row r="20" spans="1:16" ht="15" customHeight="1">
      <c r="B20" s="40" t="s">
        <v>140</v>
      </c>
      <c r="C20" s="41" t="s">
        <v>131</v>
      </c>
      <c r="D20" s="42">
        <v>0</v>
      </c>
      <c r="E20" s="42" t="s">
        <v>11</v>
      </c>
      <c r="F20" s="42" t="s">
        <v>11</v>
      </c>
      <c r="G20" s="42" t="s">
        <v>11</v>
      </c>
      <c r="H20" s="42" t="s">
        <v>11</v>
      </c>
      <c r="I20" s="42" t="s">
        <v>11</v>
      </c>
      <c r="J20" s="42" t="s">
        <v>11</v>
      </c>
      <c r="K20" s="42" t="s">
        <v>11</v>
      </c>
      <c r="L20" s="42" t="s">
        <v>11</v>
      </c>
      <c r="M20" s="42" t="s">
        <v>11</v>
      </c>
      <c r="N20" s="42">
        <f t="shared" si="1"/>
        <v>0</v>
      </c>
      <c r="O20" s="39"/>
    </row>
    <row r="21" spans="1:16" ht="15" customHeight="1">
      <c r="B21" s="40" t="s">
        <v>141</v>
      </c>
      <c r="C21" s="41" t="s">
        <v>133</v>
      </c>
      <c r="D21" s="42" t="s">
        <v>11</v>
      </c>
      <c r="E21" s="42" t="s">
        <v>11</v>
      </c>
      <c r="F21" s="42" t="s">
        <v>11</v>
      </c>
      <c r="G21" s="42" t="s">
        <v>11</v>
      </c>
      <c r="H21" s="42" t="s">
        <v>11</v>
      </c>
      <c r="I21" s="42" t="s">
        <v>11</v>
      </c>
      <c r="J21" s="42" t="s">
        <v>11</v>
      </c>
      <c r="K21" s="42" t="s">
        <v>11</v>
      </c>
      <c r="L21" s="42" t="s">
        <v>11</v>
      </c>
      <c r="M21" s="42" t="s">
        <v>11</v>
      </c>
      <c r="N21" s="42">
        <f t="shared" si="1"/>
        <v>0</v>
      </c>
      <c r="O21" s="39"/>
    </row>
    <row r="22" spans="1:16" ht="27.75" customHeight="1">
      <c r="B22" s="36" t="s">
        <v>142</v>
      </c>
      <c r="C22" s="37" t="s">
        <v>143</v>
      </c>
      <c r="D22" s="38">
        <f t="shared" ref="D22:M22" si="4">SUM(D23:D24)</f>
        <v>12490.009999999998</v>
      </c>
      <c r="E22" s="38">
        <f t="shared" si="4"/>
        <v>0</v>
      </c>
      <c r="F22" s="38">
        <f t="shared" si="4"/>
        <v>0</v>
      </c>
      <c r="G22" s="38">
        <f t="shared" si="4"/>
        <v>0</v>
      </c>
      <c r="H22" s="38">
        <f t="shared" si="4"/>
        <v>0</v>
      </c>
      <c r="I22" s="38">
        <f t="shared" si="4"/>
        <v>0</v>
      </c>
      <c r="J22" s="38">
        <f t="shared" si="4"/>
        <v>-106.95</v>
      </c>
      <c r="K22" s="38">
        <f t="shared" si="4"/>
        <v>0</v>
      </c>
      <c r="L22" s="38">
        <f t="shared" si="4"/>
        <v>0</v>
      </c>
      <c r="M22" s="38">
        <f t="shared" si="4"/>
        <v>0</v>
      </c>
      <c r="N22" s="38">
        <f t="shared" si="1"/>
        <v>12383.059999999998</v>
      </c>
      <c r="O22" s="39"/>
    </row>
    <row r="23" spans="1:16" ht="15" customHeight="1">
      <c r="B23" s="40" t="s">
        <v>144</v>
      </c>
      <c r="C23" s="41" t="s">
        <v>131</v>
      </c>
      <c r="D23" s="42">
        <v>141.71</v>
      </c>
      <c r="E23" s="42" t="s">
        <v>11</v>
      </c>
      <c r="F23" s="42" t="s">
        <v>11</v>
      </c>
      <c r="G23" s="42" t="s">
        <v>11</v>
      </c>
      <c r="H23" s="42" t="s">
        <v>11</v>
      </c>
      <c r="I23" s="42" t="s">
        <v>11</v>
      </c>
      <c r="J23" s="42">
        <v>-5.55</v>
      </c>
      <c r="K23" s="42" t="s">
        <v>11</v>
      </c>
      <c r="L23" s="42" t="s">
        <v>11</v>
      </c>
      <c r="M23" s="42" t="s">
        <v>11</v>
      </c>
      <c r="N23" s="42">
        <f t="shared" si="1"/>
        <v>136.16</v>
      </c>
      <c r="O23" s="39"/>
    </row>
    <row r="24" spans="1:16" ht="15" customHeight="1">
      <c r="B24" s="40" t="s">
        <v>145</v>
      </c>
      <c r="C24" s="41" t="s">
        <v>133</v>
      </c>
      <c r="D24" s="42">
        <v>12348.3</v>
      </c>
      <c r="E24" s="42" t="s">
        <v>11</v>
      </c>
      <c r="F24" s="42" t="s">
        <v>11</v>
      </c>
      <c r="G24" s="42" t="s">
        <v>11</v>
      </c>
      <c r="H24" s="42" t="s">
        <v>11</v>
      </c>
      <c r="I24" s="42" t="s">
        <v>11</v>
      </c>
      <c r="J24" s="42">
        <v>-101.4</v>
      </c>
      <c r="K24" s="42" t="s">
        <v>11</v>
      </c>
      <c r="L24" s="42" t="s">
        <v>11</v>
      </c>
      <c r="M24" s="42" t="s">
        <v>11</v>
      </c>
      <c r="N24" s="42">
        <f t="shared" si="1"/>
        <v>12246.9</v>
      </c>
      <c r="O24" s="39"/>
    </row>
    <row r="25" spans="1:16" ht="28.5" customHeight="1">
      <c r="B25" s="36" t="s">
        <v>146</v>
      </c>
      <c r="C25" s="37" t="s">
        <v>147</v>
      </c>
      <c r="D25" s="38">
        <f t="shared" ref="D25:M25" si="5">SUM(D13,D16,D19,D22)</f>
        <v>324439.57</v>
      </c>
      <c r="E25" s="38">
        <f t="shared" si="5"/>
        <v>223102.78999999998</v>
      </c>
      <c r="F25" s="38">
        <f t="shared" si="5"/>
        <v>0</v>
      </c>
      <c r="G25" s="38">
        <f t="shared" si="5"/>
        <v>0</v>
      </c>
      <c r="H25" s="38">
        <f t="shared" si="5"/>
        <v>0</v>
      </c>
      <c r="I25" s="38">
        <f t="shared" si="5"/>
        <v>0</v>
      </c>
      <c r="J25" s="38">
        <f t="shared" si="5"/>
        <v>-229005.43000000002</v>
      </c>
      <c r="K25" s="38">
        <f t="shared" si="5"/>
        <v>0</v>
      </c>
      <c r="L25" s="38">
        <f t="shared" si="5"/>
        <v>0</v>
      </c>
      <c r="M25" s="38">
        <f t="shared" si="5"/>
        <v>0</v>
      </c>
      <c r="N25" s="38">
        <f t="shared" si="1"/>
        <v>318536.92999999993</v>
      </c>
      <c r="O25" s="39"/>
    </row>
    <row r="26" spans="1:16" ht="15" customHeight="1">
      <c r="B26" s="200" t="s">
        <v>148</v>
      </c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</row>
    <row r="27" spans="1:16" customFormat="1" ht="15" customHeight="1">
      <c r="A27" s="44"/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</row>
    <row r="28" spans="1:16" customFormat="1" ht="15" customHeight="1">
      <c r="A28" s="44"/>
      <c r="B28" s="201"/>
      <c r="C28" s="201"/>
      <c r="D28" s="201"/>
      <c r="E28" s="201"/>
      <c r="F28" s="201"/>
      <c r="G28" s="201"/>
      <c r="H28" s="201"/>
      <c r="I28" s="201"/>
      <c r="J28" s="201"/>
      <c r="K28" s="201"/>
      <c r="L28" s="201"/>
      <c r="M28" s="201"/>
      <c r="N28" s="201"/>
      <c r="P28" s="44"/>
    </row>
    <row r="29" spans="1:16" s="1" customFormat="1" ht="12.75" customHeight="1">
      <c r="A29" s="44"/>
    </row>
  </sheetData>
  <mergeCells count="10">
    <mergeCell ref="B26:N28"/>
    <mergeCell ref="B1:N1"/>
    <mergeCell ref="B5:N5"/>
    <mergeCell ref="B6:N6"/>
    <mergeCell ref="B8:N8"/>
    <mergeCell ref="B10:B11"/>
    <mergeCell ref="C10:C11"/>
    <mergeCell ref="D10:D11"/>
    <mergeCell ref="E10:M10"/>
    <mergeCell ref="N10:N11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FBA</vt:lpstr>
      <vt:lpstr>VRA</vt:lpstr>
      <vt:lpstr>20VSAFAS 4 PR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Anna Belych</dc:creator>
  <cp:lastModifiedBy>Renata Zažeckienė</cp:lastModifiedBy>
  <cp:lastPrinted>2024-04-22T07:02:41Z</cp:lastPrinted>
  <dcterms:created xsi:type="dcterms:W3CDTF">2009-07-20T14:30:53Z</dcterms:created>
  <dcterms:modified xsi:type="dcterms:W3CDTF">2024-04-22T07:07:01Z</dcterms:modified>
</cp:coreProperties>
</file>