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 – kopija\Centralizuota buhalterija\Finansines ataskaitos\"/>
    </mc:Choice>
  </mc:AlternateContent>
  <xr:revisionPtr revIDLastSave="0" documentId="8_{24D154F8-98AF-4EEA-AD3A-772765C72E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BA" sheetId="1" r:id="rId1"/>
    <sheet name="VRA" sheetId="2" r:id="rId2"/>
    <sheet name="20 VSAFAS" sheetId="4" r:id="rId3"/>
  </sheets>
  <definedNames>
    <definedName name="_xlnm.Print_Titles" localSheetId="0">FBA!$19:$19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N24" i="4"/>
  <c r="N23" i="4"/>
  <c r="M22" i="4"/>
  <c r="L22" i="4"/>
  <c r="K22" i="4"/>
  <c r="K25" i="4" s="1"/>
  <c r="J22" i="4"/>
  <c r="I22" i="4"/>
  <c r="N22" i="4" s="1"/>
  <c r="H22" i="4"/>
  <c r="G22" i="4"/>
  <c r="F22" i="4"/>
  <c r="E22" i="4"/>
  <c r="D22" i="4"/>
  <c r="N21" i="4"/>
  <c r="N20" i="4"/>
  <c r="M19" i="4"/>
  <c r="L19" i="4"/>
  <c r="L25" i="4" s="1"/>
  <c r="K19" i="4"/>
  <c r="J19" i="4"/>
  <c r="I19" i="4"/>
  <c r="H19" i="4"/>
  <c r="G19" i="4"/>
  <c r="F19" i="4"/>
  <c r="E19" i="4"/>
  <c r="D19" i="4"/>
  <c r="N18" i="4"/>
  <c r="N17" i="4"/>
  <c r="M16" i="4"/>
  <c r="M25" i="4" s="1"/>
  <c r="L16" i="4"/>
  <c r="K16" i="4"/>
  <c r="J16" i="4"/>
  <c r="I16" i="4"/>
  <c r="H16" i="4"/>
  <c r="G16" i="4"/>
  <c r="F16" i="4"/>
  <c r="F25" i="4" s="1"/>
  <c r="E16" i="4"/>
  <c r="D16" i="4"/>
  <c r="N15" i="4"/>
  <c r="N14" i="4"/>
  <c r="N13" i="4"/>
  <c r="M13" i="4"/>
  <c r="L13" i="4"/>
  <c r="K13" i="4"/>
  <c r="J13" i="4"/>
  <c r="I13" i="4"/>
  <c r="I25" i="4" s="1"/>
  <c r="H13" i="4"/>
  <c r="H25" i="4" s="1"/>
  <c r="G13" i="4"/>
  <c r="G25" i="4" s="1"/>
  <c r="F13" i="4"/>
  <c r="E13" i="4"/>
  <c r="E25" i="4" s="1"/>
  <c r="D13" i="4"/>
  <c r="D25" i="4" s="1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H90" i="1"/>
  <c r="G90" i="1"/>
  <c r="H86" i="1"/>
  <c r="H84" i="1" s="1"/>
  <c r="G86" i="1"/>
  <c r="G84" i="1" s="1"/>
  <c r="H75" i="1"/>
  <c r="G75" i="1"/>
  <c r="H69" i="1"/>
  <c r="G69" i="1"/>
  <c r="H65" i="1"/>
  <c r="G65" i="1"/>
  <c r="H64" i="1"/>
  <c r="G64" i="1"/>
  <c r="G94" i="1" s="1"/>
  <c r="H59" i="1"/>
  <c r="H94" i="1" s="1"/>
  <c r="G59" i="1"/>
  <c r="H49" i="1"/>
  <c r="G49" i="1"/>
  <c r="H42" i="1"/>
  <c r="G42" i="1"/>
  <c r="H41" i="1"/>
  <c r="G41" i="1"/>
  <c r="H27" i="1"/>
  <c r="G27" i="1"/>
  <c r="H21" i="1"/>
  <c r="H20" i="1" s="1"/>
  <c r="H58" i="1" s="1"/>
  <c r="G21" i="1"/>
  <c r="G20" i="1" s="1"/>
  <c r="G58" i="1" s="1"/>
  <c r="N25" i="4" l="1"/>
  <c r="N19" i="4"/>
  <c r="N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477BB0FB-B80A-4DE7-BB2A-C0EECF2C769E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55B2570-A84B-4E7E-B2D8-3B871BDC94B9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A5AB2E13-5619-480E-99E7-BCD99DDBED96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463F5A78-39E8-4A82-8630-2CCED76FB65F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118E615F-AE2F-426B-96DD-A5BB969D535E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60A9ED7-7FBD-4C72-8E50-EF8C77F6B9FD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ECA06512-21C8-4DB6-80C2-1D9799A2B1F7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D6A6DB2-A0D5-4F6D-9829-1522F0E573A6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6DA02B3D-05F6-4687-8E03-168DE7AA0EDB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FBC87824-DB01-4D31-8303-8DBD17990E96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5A750215-307B-4C22-A359-5BDE5CD1A8C9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734FD8D3-D4DC-459F-A6EE-DB2101347DD6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83FC00FC-C4B3-484F-8E60-F3A63D368C85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E5D9566E-EA54-494A-B576-EEF6C1773EC1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4CE6E054-ACAA-4681-AB7B-79F21F3AC99E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57C8E3B0-398A-489E-9EBB-47E331DA25CA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4F997819-A700-4178-9D78-AE1EF1FEC1BC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BFB62A7C-3BC6-47B7-BCE1-E6DBBABB8451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24F9987C-AF58-4872-A4E8-198E44683497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91D1BA77-D3BD-47B9-8FAD-468B933BD3D6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18BCFA07-D851-417D-A837-9BA74B3E3A8D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97D793B3-AD9D-48B8-B5CD-A8E71FC3E67C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C9E2EEF5-E83A-49CB-AECD-B51A7E4D9C18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12604B41-298B-4160-ADA8-4668F0168EF3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99D2E62A-3A0E-43AE-9725-668B34E45916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F1AA31EA-B523-4459-BA71-85B7C36C261E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E84078F3-CAF5-4A07-B173-A16239E693DD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489F3BCD-B030-494D-8A9D-4EBB141518F3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D994DC35-4216-4540-BE1D-1DE4359A00CB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F65A795A-3626-4286-A376-B797C3DE9628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E26C6816-E3E2-4FC1-BA0C-F9AE149BAFF1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CEBBFA54-AE1D-4503-B20D-113EB04F1FB3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D0F84789-52E2-4F70-BBD3-85ACBF379487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343A5146-8129-4814-BC34-8018CCDC81B6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750AF94E-0E01-41F3-BBB1-76AC44F11B7E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6531DB0B-02EF-4809-BD71-2A2CF74B3D8C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4E3E4372-8DED-4CFE-B17E-BB216534589A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A43FBEAA-601B-4117-804B-E537EB86B24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A44DD34E-50A0-49AB-A19F-09D8D5ED23FE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14BA4F43-EC97-4558-B0BA-6149F7527DBB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7A29BF8C-5AA0-4D5C-853E-5DBF0F39875D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977D640B-3190-4459-A7F6-3E12618BE415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39BDF379-8663-4077-979A-D0C3C229AFD8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20643A6E-DF7C-46AD-B954-B8D3ECEC9EF8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54C02321-11CE-41F2-AEF5-0A0E3390AE05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D47AFB7F-9B01-4CB8-AE3A-964DC47DB912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28152C4F-B36C-4C54-9F18-65CF22EAFD78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8F148ADF-156C-4377-8395-69A6D594D2F6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EAC4301D-B4CC-40F7-B722-9548FE4B2F63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44FF34C0-6B55-41C6-A6D0-D589268E66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FF29E00A-EA9F-499E-871F-97EE8C6B3C06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1DED73BF-588A-42AE-B5A2-08E4328A2B61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30EC204E-4BE1-4246-A547-DB30806FFB48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727B55DD-75CF-448A-BBD9-F73D84FF98AF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0DDC9530-55F5-4BC5-8EE2-9543A5991D41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7C3DF0A5-528B-4742-B889-4A6DB0D3A577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687B87DF-300F-406B-A332-D367EDF7E99B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EDF7D1B6-3AF5-49A1-A27B-F8454EA150C9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0FB8F2A5-0EA8-4266-B4CF-A50E04B4CDB7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B48B0B74-2AE6-4C8F-A50B-8C5F0E52DAA9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9275BA08-8E36-4106-98B7-68438EEE639B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88A1C44C-A133-4CA4-9E65-6761A69FCA4E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4C157282-268E-49CB-9E37-2D3AC0BF161D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8C8D6CDE-0243-4419-9E29-746CCA6F6823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3DB40EC0-A86F-4D24-AAD2-C9828B702F1E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84458E7D-EC8C-4D1B-9E12-4F05F73C83FA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8ABEDCF7-2212-41F3-A2EF-0619C5E9A9A5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027D3DE2-E1E5-4BB3-8E5A-C99D6E735839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AB79147C-261A-45BB-89F7-7C5EF0C6E586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8CC720CC-A81E-4960-A505-11F5AF43A678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C713E1DC-2B19-42F3-BF20-C894EB089343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6E2D326D-392C-4B00-92A7-0E2D4A59C379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FBB0089F-B617-4098-9831-4EDD87B909D2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129AB0A8-FB9D-4025-A3BC-6924B70BD639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AE25F439-BC3B-4D1F-9F53-E06DAFD2A761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F9A5CD4B-2B1F-46B9-9BA3-3E7A3382E769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A6B478D5-B123-4727-A466-864E290B149B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83B17BB2-1B00-4578-9FBC-7DBDCE689E73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562514F8-B412-4B51-B555-29B5287A634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A88CA9CC-3232-4A6F-9B5F-05DD59914ECD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ED590D16-2AD9-4603-B528-9E1870CCD684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0175A037-12EE-414B-BA16-FB273246ABC8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7098835A-0FDE-4399-A316-9EF6A22F6A72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E2D35077-9625-480A-9948-631C2136E5AF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4A3A6CF0-0CE2-4B34-B635-A930E1289508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C3A22A1A-8963-43A2-9568-D59EB70316F3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FB5075F1-7768-48BC-94E1-CCD0F7A64557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7406767C-98C2-4767-A8C1-91151C30E6B6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895CB41C-DB28-4D11-BE3F-98A39D3B0179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9A4D559C-31D4-40E6-A19D-D72778542DAB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CE59F617-3193-42C1-9918-2BA9796682ED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32E5732B-933F-40C0-ABE3-0935D98A3D2C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1D48B60C-CB66-4AAD-A3E9-E52F5FF64294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3B49CF92-BEED-4A2D-A1D6-EBF7C0DE22F4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9007020D-13F1-42DD-8840-60A91223D91F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4CD96390-F26B-4817-9450-14B85D59CBEE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D1DF2040-5620-464C-9BA4-1715C2B8424D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01053B01-4BBD-44FA-94CB-80DFE37F8135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B8CDF018-B231-442C-8660-E501DF893D9A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73B7DC27-B220-46D4-A819-C02B4DC36FD7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28BD245F-DA14-4D8A-A2E1-AE9EC33DA491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10CA230E-2C49-421E-AD90-0B9665C0677D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D39A8B1F-9246-4C0F-AA57-902337D7238D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05151A20-C689-4473-A2F0-9CACF182DDFC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20E44B69-6437-4134-9061-B5358D99178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5DC8D16C-945D-49CC-AE9F-85473F7C048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771B706C-EC14-404E-90FA-8FBB1DA390CD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<sst xmlns="http://schemas.openxmlformats.org/spreadsheetml/2006/main" count="519" uniqueCount="280">
  <si>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</si>
  <si>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</si>
  <si>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</si>
  <si>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</si>
  <si>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</si>
  <si>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</si>
  <si>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</si>
  <si>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</si>
  <si>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</si>
  <si>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</si>
  <si>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</si>
  <si>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</si>
  <si>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</si>
  <si>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</si>
  <si>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</si>
  <si>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</si>
  <si>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</si>
  <si>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</si>
  <si>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</si>
  <si>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</si>
  <si>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</si>
  <si>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</si>
  <si>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</si>
  <si>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</si>
  <si>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</si>
  <si>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</si>
  <si>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</si>
  <si>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</si>
  <si>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</si>
  <si>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</si>
  <si>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</si>
  <si>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</si>
  <si>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</si>
  <si>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</si>
  <si>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</si>
  <si>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</si>
  <si>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</si>
  <si>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</si>
  <si>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</si>
  <si>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</si>
  <si>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</si>
  <si>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</si>
  <si>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</si>
  <si>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</si>
  <si>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Nebaigta statyba ir išankstiniai mokėjimai</t>
  </si>
  <si>
    <t>III.</t>
  </si>
  <si>
    <t>Ilgalaikis finansinis turtas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</si>
  <si>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</si>
  <si>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</si>
  <si>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</si>
  <si>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</si>
  <si>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</si>
  <si>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</si>
  <si>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</si>
  <si>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</si>
  <si>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</si>
  <si>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</si>
  <si>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</si>
  <si>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</si>
  <si>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</si>
  <si>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</si>
  <si>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</si>
  <si>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</si>
  <si>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</si>
  <si>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</si>
  <si>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</si>
  <si>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</si>
  <si>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</si>
  <si>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</si>
  <si>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</si>
  <si>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</si>
  <si>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</si>
  <si>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</si>
  <si>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</si>
  <si>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</si>
  <si>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</si>
  <si>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</si>
  <si>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</si>
  <si>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</si>
  <si>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</si>
  <si>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</si>
  <si>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</si>
  <si>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</si>
  <si>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</si>
  <si>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</si>
  <si>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</si>
  <si>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</si>
  <si>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</si>
  <si>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</si>
  <si>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</si>
  <si>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</si>
  <si>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</si>
  <si>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</si>
  <si>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</si>
  <si>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</si>
  <si>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</si>
  <si>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</si>
  <si>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</si>
  <si>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</si>
  <si>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</si>
  <si>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</si>
  <si>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</si>
  <si>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</si>
  <si>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</si>
  <si>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</si>
  <si>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</si>
  <si>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</si>
  <si>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</si>
  <si>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</si>
  <si>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</si>
  <si>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</si>
  <si>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</si>
  <si>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</si>
  <si>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</si>
  <si>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</si>
  <si>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</si>
  <si>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</si>
  <si>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</si>
  <si>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</si>
  <si>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</si>
  <si>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</si>
  <si>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</si>
  <si>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</si>
  <si>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</si>
  <si>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(parašas)</t>
  </si>
  <si>
    <t>(vardas ir pavardė)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</si>
  <si>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</si>
  <si>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</si>
  <si>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</si>
  <si>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</si>
  <si>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</si>
  <si>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</si>
  <si>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</si>
  <si>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</si>
  <si>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</si>
  <si>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</si>
  <si>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</si>
  <si>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</si>
  <si>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</si>
  <si>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</si>
  <si>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</si>
  <si>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</si>
  <si>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</si>
  <si>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</si>
  <si>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</si>
  <si>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</si>
  <si>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</si>
  <si>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</si>
  <si>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</si>
  <si>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</si>
  <si>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</si>
  <si>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</si>
  <si>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</si>
  <si>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</si>
  <si>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</si>
  <si>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</si>
  <si>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</si>
  <si>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</si>
  <si>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</si>
  <si>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</si>
  <si>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</si>
  <si>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</si>
  <si>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</si>
  <si>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</si>
  <si>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</si>
  <si>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</si>
  <si>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</si>
  <si>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</si>
  <si>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</si>
  <si>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</si>
  <si>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</si>
  <si>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</si>
  <si>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</si>
  <si>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</si>
  <si>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</si>
  <si>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</si>
  <si>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</si>
  <si>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</si>
  <si>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</si>
  <si>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</si>
  <si>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</si>
  <si>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</si>
  <si>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</si>
  <si>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</si>
  <si>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</si>
  <si>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</si>
  <si>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</si>
  <si>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</si>
  <si>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</si>
  <si>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</si>
  <si>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</si>
  <si>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</si>
  <si>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</si>
  <si>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</si>
  <si>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</si>
  <si>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</si>
  <si>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</si>
  <si>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</si>
  <si>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</si>
  <si>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</si>
  <si>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</si>
  <si>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</si>
  <si>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</si>
  <si>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</si>
  <si>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</si>
  <si>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</si>
  <si>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</si>
  <si>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</si>
  <si>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</si>
  <si>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P03</t>
  </si>
  <si>
    <t>P04</t>
  </si>
  <si>
    <t>P08</t>
  </si>
  <si>
    <t>P10</t>
  </si>
  <si>
    <t>P11</t>
  </si>
  <si>
    <t>P12</t>
  </si>
  <si>
    <t>P18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</si>
  <si>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</si>
  <si>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</si>
  <si>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</si>
  <si>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</si>
  <si>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</si>
  <si>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</si>
  <si>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</si>
  <si>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</si>
  <si>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</si>
  <si>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</si>
  <si>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</si>
  <si>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</si>
  <si>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</si>
  <si>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</si>
  <si>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</si>
  <si>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</si>
  <si>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</si>
  <si>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</si>
  <si>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</si>
  <si>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</si>
  <si>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</si>
  <si>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</si>
  <si>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</si>
  <si>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</si>
  <si>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</si>
  <si>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</si>
  <si>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</si>
  <si>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</si>
  <si>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</si>
  <si>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</si>
  <si>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</si>
  <si>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</si>
  <si>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</si>
  <si>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</si>
  <si>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</si>
  <si>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</si>
  <si>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</si>
  <si>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</si>
  <si>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</si>
  <si>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Direktorė</t>
  </si>
  <si>
    <t>P21</t>
  </si>
  <si>
    <t>P22</t>
  </si>
  <si>
    <t>Infrastruktūros statiniai</t>
  </si>
  <si>
    <t>Kiti statiniai</t>
  </si>
  <si>
    <t>Baldai, biuro įranga ir kitas ilgalaikis materialusis turtas</t>
  </si>
  <si>
    <t>Kultūros ir kitos vertybės</t>
  </si>
  <si>
    <t>Mineraliniai ištekliai</t>
  </si>
  <si>
    <t>Kitas ilgalaikis turtas</t>
  </si>
  <si>
    <t>(viešojo sektoriaus subjekto vadovo arba jo įgalioto administracijos vadovo pareigų pavadinimas)</t>
  </si>
  <si>
    <t xml:space="preserve">(ataskaitą parengusio asmens pareigų pavadinimas)                   </t>
  </si>
  <si>
    <t>Centralizuotos biudžetinių įstaigų buhalterinės apskaitos skyriaus vedėja</t>
  </si>
  <si>
    <t>Viktorija Kaprizkina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</si>
  <si>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</si>
  <si>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PAGAL  2022-09-30 D. DUOMENIS</t>
  </si>
  <si>
    <t>P17</t>
  </si>
  <si>
    <t>Gargždų lopšelis - darželis "Saulutė"</t>
  </si>
  <si>
    <t xml:space="preserve">Pateikimo valiuta ir tikslumas: eurais </t>
  </si>
  <si>
    <t>Lina Petrauskienė</t>
  </si>
  <si>
    <t>Vingio g, 4, Gargždai</t>
  </si>
  <si>
    <t>Vingio g.4 Gargždai</t>
  </si>
  <si>
    <t>Gargždu lopšelis-darželis ,,Saulutė"</t>
  </si>
  <si>
    <t>2022-11-15  Nr.____</t>
  </si>
  <si>
    <t>2022  09 30</t>
  </si>
  <si>
    <t>P09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</si>
</sst>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11"/>
      <name val="Arial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sz val="9"/>
      <name val="Arial"/>
    </font>
    <font>
      <sz val="9"/>
      <name val="Arial"/>
      <family val="2"/>
      <charset val="186"/>
    </font>
    <font>
      <u/>
      <sz val="1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7">
    <xf numFmtId="0" fontId="0" fillId="0" borderId="0" xfId="0"/>
    <xf numFmtId="0" fontId="18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center" wrapText="1"/>
    </xf>
    <xf numFmtId="4" fontId="2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3" fillId="0" borderId="0" xfId="0" applyFont="1"/>
    <xf numFmtId="0" fontId="19" fillId="33" borderId="0" xfId="0" applyFont="1" applyFill="1" applyAlignment="1">
      <alignment horizontal="left" vertical="center" wrapText="1"/>
    </xf>
    <xf numFmtId="0" fontId="44" fillId="0" borderId="0" xfId="0" applyFont="1"/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19" fillId="0" borderId="13" xfId="0" applyFont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3" xfId="0" applyNumberFormat="1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4" fillId="33" borderId="18" xfId="0" applyFont="1" applyFill="1" applyBorder="1" applyAlignment="1">
      <alignment horizontal="left" vertical="center"/>
    </xf>
    <xf numFmtId="0" fontId="24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6" xfId="0" applyFont="1" applyFill="1" applyBorder="1" applyAlignment="1">
      <alignment horizontal="left" vertical="center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5" xfId="0" applyNumberFormat="1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3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21" xfId="0" applyFont="1" applyFill="1" applyBorder="1" applyAlignment="1">
      <alignment horizontal="left" vertical="center"/>
    </xf>
    <xf numFmtId="0" fontId="18" fillId="33" borderId="21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16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4" fillId="33" borderId="14" xfId="0" applyFont="1" applyFill="1" applyBorder="1" applyAlignment="1">
      <alignment horizontal="left" vertical="center"/>
    </xf>
    <xf numFmtId="0" fontId="24" fillId="33" borderId="15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2" fontId="18" fillId="33" borderId="13" xfId="0" applyNumberFormat="1" applyFont="1" applyFill="1" applyBorder="1" applyAlignment="1">
      <alignment horizontal="right" vertical="center"/>
    </xf>
    <xf numFmtId="0" fontId="0" fillId="33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8" fillId="33" borderId="0" xfId="0" applyFont="1" applyFill="1" applyAlignment="1">
      <alignment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 wrapText="1"/>
    </xf>
    <xf numFmtId="0" fontId="28" fillId="0" borderId="31" xfId="0" applyFont="1" applyBorder="1" applyAlignment="1">
      <alignment vertical="center"/>
    </xf>
    <xf numFmtId="0" fontId="28" fillId="0" borderId="31" xfId="0" applyFont="1" applyBorder="1" applyAlignment="1">
      <alignment horizontal="center" vertical="center"/>
    </xf>
    <xf numFmtId="2" fontId="28" fillId="0" borderId="31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vertical="center" wrapText="1"/>
    </xf>
    <xf numFmtId="0" fontId="26" fillId="0" borderId="31" xfId="0" applyFont="1" applyBorder="1" applyAlignment="1">
      <alignment horizontal="left" vertical="center"/>
    </xf>
    <xf numFmtId="0" fontId="26" fillId="0" borderId="31" xfId="0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right" vertical="center"/>
    </xf>
    <xf numFmtId="2" fontId="26" fillId="33" borderId="32" xfId="0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vertical="center"/>
    </xf>
    <xf numFmtId="2" fontId="26" fillId="0" borderId="31" xfId="0" applyNumberFormat="1" applyFont="1" applyBorder="1" applyAlignment="1">
      <alignment horizontal="right" vertical="center" wrapText="1"/>
    </xf>
    <xf numFmtId="0" fontId="28" fillId="0" borderId="31" xfId="0" applyFont="1" applyBorder="1" applyAlignment="1">
      <alignment horizontal="left" vertical="center"/>
    </xf>
    <xf numFmtId="0" fontId="40" fillId="0" borderId="31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26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horizontal="left" vertical="center" wrapText="1"/>
    </xf>
    <xf numFmtId="0" fontId="45" fillId="0" borderId="33" xfId="0" applyFont="1" applyBorder="1" applyAlignment="1">
      <alignment vertical="center"/>
    </xf>
    <xf numFmtId="0" fontId="35" fillId="0" borderId="39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 wrapText="1"/>
    </xf>
    <xf numFmtId="0" fontId="35" fillId="34" borderId="39" xfId="0" applyFont="1" applyFill="1" applyBorder="1" applyAlignment="1">
      <alignment horizontal="center" vertical="center" wrapText="1"/>
    </xf>
    <xf numFmtId="0" fontId="35" fillId="34" borderId="39" xfId="0" applyFont="1" applyFill="1" applyBorder="1" applyAlignment="1">
      <alignment horizontal="left" vertical="center" wrapText="1"/>
    </xf>
    <xf numFmtId="4" fontId="28" fillId="34" borderId="39" xfId="0" applyNumberFormat="1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left" vertical="center" wrapText="1"/>
    </xf>
    <xf numFmtId="4" fontId="26" fillId="0" borderId="3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wrapText="1"/>
    </xf>
    <xf numFmtId="0" fontId="20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3" fillId="0" borderId="11" xfId="0" applyFont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0" fillId="33" borderId="10" xfId="0" applyFill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8" fillId="0" borderId="28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28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28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33" xfId="0" applyFont="1" applyBorder="1" applyAlignment="1">
      <alignment horizontal="center" vertical="center"/>
    </xf>
    <xf numFmtId="0" fontId="27" fillId="0" borderId="4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showGridLines="0" tabSelected="1" topLeftCell="A28" zoomScaleSheetLayoutView="100" workbookViewId="0">
      <selection activeCell="F76" sqref="F76"/>
    </sheetView>
  </sheetViews>
  <sheetFormatPr defaultColWidth="9.109375" defaultRowHeight="13.2"/>
  <cols>
    <col min="1" max="1" width="5.5546875" style="1" customWidth="1"/>
    <col min="2" max="2" width="10.5546875" style="1" customWidth="1"/>
    <col min="3" max="3" width="3.109375" style="22" customWidth="1"/>
    <col min="4" max="4" width="2.6640625" style="22" customWidth="1"/>
    <col min="5" max="5" width="59" style="22" customWidth="1"/>
    <col min="6" max="6" width="7.6640625" style="22" customWidth="1"/>
    <col min="7" max="8" width="12.88671875" style="1" customWidth="1"/>
    <col min="9" max="9" width="5.33203125" style="1" customWidth="1"/>
    <col min="10" max="16384" width="9.109375" style="1"/>
  </cols>
  <sheetData>
    <row r="1" spans="1:8" ht="30" customHeight="1">
      <c r="B1" s="141" t="s">
        <v>0</v>
      </c>
      <c r="C1" s="141"/>
      <c r="D1" s="141"/>
      <c r="E1" s="141"/>
      <c r="F1" s="141"/>
      <c r="G1" s="141"/>
      <c r="H1" s="141"/>
    </row>
    <row r="2" spans="1:8">
      <c r="A2" s="16"/>
      <c r="F2" s="142" t="s">
        <v>1</v>
      </c>
      <c r="G2" s="142"/>
      <c r="H2" s="142"/>
    </row>
    <row r="3" spans="1:8">
      <c r="A3" s="16"/>
      <c r="F3" s="143" t="s">
        <v>2</v>
      </c>
      <c r="G3" s="143"/>
      <c r="H3" s="143"/>
    </row>
    <row r="4" spans="1:8">
      <c r="A4" s="16"/>
    </row>
    <row r="5" spans="1:8">
      <c r="A5" s="16"/>
      <c r="B5" s="140" t="s">
        <v>3</v>
      </c>
      <c r="C5" s="140"/>
      <c r="D5" s="140"/>
      <c r="E5" s="140"/>
      <c r="F5" s="140"/>
      <c r="G5" s="140"/>
      <c r="H5" s="140"/>
    </row>
    <row r="6" spans="1:8">
      <c r="A6" s="16"/>
      <c r="B6" s="140"/>
      <c r="C6" s="140"/>
      <c r="D6" s="140"/>
      <c r="E6" s="140"/>
      <c r="F6" s="140"/>
      <c r="G6" s="140"/>
      <c r="H6" s="140"/>
    </row>
    <row r="7" spans="1:8">
      <c r="A7" s="16"/>
      <c r="B7" s="137" t="s">
        <v>271</v>
      </c>
      <c r="C7" s="137"/>
      <c r="D7" s="137"/>
      <c r="E7" s="137"/>
      <c r="F7" s="137"/>
      <c r="G7" s="137"/>
      <c r="H7" s="137"/>
    </row>
    <row r="8" spans="1:8">
      <c r="A8" s="16"/>
      <c r="B8" s="134" t="s">
        <v>4</v>
      </c>
      <c r="C8" s="134"/>
      <c r="D8" s="134"/>
      <c r="E8" s="134"/>
      <c r="F8" s="134"/>
      <c r="G8" s="134"/>
      <c r="H8" s="134"/>
    </row>
    <row r="9" spans="1:8" ht="12.75" customHeight="1">
      <c r="A9" s="16"/>
      <c r="B9" s="137" t="s">
        <v>274</v>
      </c>
      <c r="C9" s="137"/>
      <c r="D9" s="137"/>
      <c r="E9" s="137"/>
      <c r="F9" s="137"/>
      <c r="G9" s="137"/>
      <c r="H9" s="137"/>
    </row>
    <row r="10" spans="1:8">
      <c r="A10" s="16"/>
      <c r="B10" s="138" t="s">
        <v>5</v>
      </c>
      <c r="C10" s="138"/>
      <c r="D10" s="138"/>
      <c r="E10" s="138"/>
      <c r="F10" s="138"/>
      <c r="G10" s="138"/>
      <c r="H10" s="138"/>
    </row>
    <row r="11" spans="1:8">
      <c r="A11" s="16"/>
      <c r="B11" s="138"/>
      <c r="C11" s="138"/>
      <c r="D11" s="138"/>
      <c r="E11" s="138"/>
      <c r="F11" s="138"/>
      <c r="G11" s="138"/>
      <c r="H11" s="138"/>
    </row>
    <row r="12" spans="1:8">
      <c r="A12" s="16"/>
      <c r="B12" s="139"/>
      <c r="C12" s="139"/>
      <c r="D12" s="139"/>
      <c r="E12" s="139"/>
      <c r="F12" s="139"/>
    </row>
    <row r="13" spans="1:8">
      <c r="A13" s="16"/>
      <c r="B13" s="140" t="s">
        <v>6</v>
      </c>
      <c r="C13" s="140"/>
      <c r="D13" s="140"/>
      <c r="E13" s="140"/>
      <c r="F13" s="140"/>
      <c r="G13" s="140"/>
      <c r="H13" s="140"/>
    </row>
    <row r="14" spans="1:8">
      <c r="A14" s="16"/>
      <c r="B14" s="140" t="s">
        <v>269</v>
      </c>
      <c r="C14" s="140"/>
      <c r="D14" s="140"/>
      <c r="E14" s="140"/>
      <c r="F14" s="140"/>
      <c r="G14" s="140"/>
      <c r="H14" s="140"/>
    </row>
    <row r="15" spans="1:8">
      <c r="A15" s="16"/>
      <c r="B15" s="23"/>
      <c r="C15" s="2"/>
      <c r="D15" s="2"/>
      <c r="E15" s="2"/>
      <c r="F15" s="2"/>
      <c r="G15" s="3"/>
      <c r="H15" s="3"/>
    </row>
    <row r="16" spans="1:8">
      <c r="A16" s="16"/>
      <c r="B16" s="144" t="s">
        <v>277</v>
      </c>
      <c r="C16" s="144"/>
      <c r="D16" s="144"/>
      <c r="E16" s="144"/>
      <c r="F16" s="144"/>
      <c r="G16" s="144"/>
      <c r="H16" s="144"/>
    </row>
    <row r="17" spans="1:8">
      <c r="A17" s="16"/>
      <c r="B17" s="145" t="s">
        <v>7</v>
      </c>
      <c r="C17" s="145"/>
      <c r="D17" s="145"/>
      <c r="E17" s="145"/>
      <c r="F17" s="145"/>
      <c r="G17" s="145"/>
      <c r="H17" s="145"/>
    </row>
    <row r="18" spans="1:8" ht="12.75" customHeight="1">
      <c r="A18" s="16"/>
      <c r="B18" s="23"/>
      <c r="C18" s="24"/>
      <c r="D18" s="24"/>
      <c r="E18" s="146" t="s">
        <v>272</v>
      </c>
      <c r="F18" s="146"/>
      <c r="G18" s="146"/>
      <c r="H18" s="146"/>
    </row>
    <row r="19" spans="1:8" ht="67.5" customHeight="1">
      <c r="A19" s="16"/>
      <c r="B19" s="27" t="s">
        <v>8</v>
      </c>
      <c r="C19" s="147" t="s">
        <v>9</v>
      </c>
      <c r="D19" s="148"/>
      <c r="E19" s="149"/>
      <c r="F19" s="28" t="s">
        <v>10</v>
      </c>
      <c r="G19" s="29" t="s">
        <v>11</v>
      </c>
      <c r="H19" s="29" t="s">
        <v>12</v>
      </c>
    </row>
    <row r="20" spans="1:8" s="22" customFormat="1" ht="12.75" customHeight="1">
      <c r="A20" s="16"/>
      <c r="B20" s="29" t="s">
        <v>13</v>
      </c>
      <c r="C20" s="30" t="s">
        <v>14</v>
      </c>
      <c r="D20" s="31"/>
      <c r="E20" s="32"/>
      <c r="F20" s="33"/>
      <c r="G20" s="34">
        <f>SUM(G21,G27,G37,G38,G39)</f>
        <v>311649.93</v>
      </c>
      <c r="H20" s="34">
        <f>SUM(H21,H27,H37,H38,H39)</f>
        <v>316873.93000000005</v>
      </c>
    </row>
    <row r="21" spans="1:8" s="22" customFormat="1" ht="12.75" customHeight="1">
      <c r="A21" s="16"/>
      <c r="B21" s="35" t="s">
        <v>15</v>
      </c>
      <c r="C21" s="36" t="s">
        <v>16</v>
      </c>
      <c r="D21" s="37"/>
      <c r="E21" s="38"/>
      <c r="F21" s="33" t="s">
        <v>209</v>
      </c>
      <c r="G21" s="39">
        <f>SUM(G22:G26)</f>
        <v>0.28999999999996001</v>
      </c>
      <c r="H21" s="39">
        <f>SUM(H22:H26)</f>
        <v>0.28999999999996001</v>
      </c>
    </row>
    <row r="22" spans="1:8" s="22" customFormat="1" ht="12.75" customHeight="1">
      <c r="A22" s="16"/>
      <c r="B22" s="33" t="s">
        <v>17</v>
      </c>
      <c r="C22" s="40"/>
      <c r="D22" s="41" t="s">
        <v>18</v>
      </c>
      <c r="E22" s="42"/>
      <c r="F22" s="43"/>
      <c r="G22" s="39" t="s">
        <v>19</v>
      </c>
      <c r="H22" s="39" t="s">
        <v>19</v>
      </c>
    </row>
    <row r="23" spans="1:8" s="22" customFormat="1" ht="12.75" customHeight="1">
      <c r="A23" s="16"/>
      <c r="B23" s="33" t="s">
        <v>20</v>
      </c>
      <c r="C23" s="40"/>
      <c r="D23" s="41" t="s">
        <v>21</v>
      </c>
      <c r="E23" s="44"/>
      <c r="F23" s="45"/>
      <c r="G23" s="39" t="s">
        <v>19</v>
      </c>
      <c r="H23" s="39" t="s">
        <v>19</v>
      </c>
    </row>
    <row r="24" spans="1:8" s="22" customFormat="1" ht="12.75" customHeight="1">
      <c r="A24" s="16"/>
      <c r="B24" s="33" t="s">
        <v>22</v>
      </c>
      <c r="C24" s="40"/>
      <c r="D24" s="41" t="s">
        <v>23</v>
      </c>
      <c r="E24" s="44"/>
      <c r="F24" s="45"/>
      <c r="G24" s="39">
        <v>0.28999999999996001</v>
      </c>
      <c r="H24" s="39">
        <v>0.28999999999996001</v>
      </c>
    </row>
    <row r="25" spans="1:8" s="22" customFormat="1" ht="12.75" customHeight="1">
      <c r="A25" s="16"/>
      <c r="B25" s="33" t="s">
        <v>24</v>
      </c>
      <c r="C25" s="40"/>
      <c r="D25" s="41" t="s">
        <v>25</v>
      </c>
      <c r="E25" s="44"/>
      <c r="F25" s="35"/>
      <c r="G25" s="39" t="s">
        <v>19</v>
      </c>
      <c r="H25" s="39" t="s">
        <v>19</v>
      </c>
    </row>
    <row r="26" spans="1:8" s="22" customFormat="1" ht="12.75" customHeight="1">
      <c r="A26" s="16"/>
      <c r="B26" s="46" t="s">
        <v>26</v>
      </c>
      <c r="C26" s="40"/>
      <c r="D26" s="47" t="s">
        <v>27</v>
      </c>
      <c r="E26" s="42"/>
      <c r="F26" s="35"/>
      <c r="G26" s="39" t="s">
        <v>19</v>
      </c>
      <c r="H26" s="39" t="s">
        <v>19</v>
      </c>
    </row>
    <row r="27" spans="1:8" s="22" customFormat="1" ht="12.75" customHeight="1">
      <c r="A27" s="16"/>
      <c r="B27" s="48" t="s">
        <v>28</v>
      </c>
      <c r="C27" s="49" t="s">
        <v>29</v>
      </c>
      <c r="D27" s="50"/>
      <c r="E27" s="51"/>
      <c r="F27" s="35" t="s">
        <v>210</v>
      </c>
      <c r="G27" s="39">
        <f>SUM(G28:G36)</f>
        <v>311649.64</v>
      </c>
      <c r="H27" s="39">
        <f>SUM(H28:H36)</f>
        <v>316873.64000000007</v>
      </c>
    </row>
    <row r="28" spans="1:8" s="22" customFormat="1" ht="12.75" customHeight="1">
      <c r="A28" s="16"/>
      <c r="B28" s="33" t="s">
        <v>30</v>
      </c>
      <c r="C28" s="40"/>
      <c r="D28" s="41" t="s">
        <v>31</v>
      </c>
      <c r="E28" s="44"/>
      <c r="F28" s="45"/>
      <c r="G28" s="39" t="s">
        <v>19</v>
      </c>
      <c r="H28" s="39" t="s">
        <v>19</v>
      </c>
    </row>
    <row r="29" spans="1:8" s="22" customFormat="1" ht="12.75" customHeight="1">
      <c r="A29" s="16"/>
      <c r="B29" s="33" t="s">
        <v>32</v>
      </c>
      <c r="C29" s="40"/>
      <c r="D29" s="41" t="s">
        <v>33</v>
      </c>
      <c r="E29" s="44"/>
      <c r="F29" s="45"/>
      <c r="G29" s="39">
        <v>257281.55</v>
      </c>
      <c r="H29" s="39">
        <v>269222.7</v>
      </c>
    </row>
    <row r="30" spans="1:8" s="22" customFormat="1" ht="12.75" customHeight="1">
      <c r="A30" s="16"/>
      <c r="B30" s="33" t="s">
        <v>34</v>
      </c>
      <c r="C30" s="40"/>
      <c r="D30" s="41" t="s">
        <v>258</v>
      </c>
      <c r="E30" s="44"/>
      <c r="F30" s="45"/>
      <c r="G30" s="39">
        <v>4961</v>
      </c>
      <c r="H30" s="39">
        <v>3132.84</v>
      </c>
    </row>
    <row r="31" spans="1:8" s="22" customFormat="1" ht="12.75" customHeight="1">
      <c r="A31" s="16"/>
      <c r="B31" s="33" t="s">
        <v>35</v>
      </c>
      <c r="C31" s="40"/>
      <c r="D31" s="41" t="s">
        <v>259</v>
      </c>
      <c r="E31" s="44"/>
      <c r="F31" s="45"/>
      <c r="G31" s="39" t="s">
        <v>19</v>
      </c>
      <c r="H31" s="39" t="s">
        <v>19</v>
      </c>
    </row>
    <row r="32" spans="1:8" s="22" customFormat="1" ht="12.75" customHeight="1">
      <c r="A32" s="16"/>
      <c r="B32" s="33" t="s">
        <v>36</v>
      </c>
      <c r="C32" s="40"/>
      <c r="D32" s="41" t="s">
        <v>37</v>
      </c>
      <c r="E32" s="44"/>
      <c r="F32" s="45"/>
      <c r="G32" s="39">
        <v>30254.45</v>
      </c>
      <c r="H32" s="39">
        <v>9662.08</v>
      </c>
    </row>
    <row r="33" spans="1:8" s="22" customFormat="1" ht="12.75" customHeight="1">
      <c r="A33" s="16"/>
      <c r="B33" s="33" t="s">
        <v>38</v>
      </c>
      <c r="C33" s="40"/>
      <c r="D33" s="41" t="s">
        <v>39</v>
      </c>
      <c r="E33" s="44"/>
      <c r="F33" s="45"/>
      <c r="G33" s="39" t="s">
        <v>19</v>
      </c>
      <c r="H33" s="39" t="s">
        <v>19</v>
      </c>
    </row>
    <row r="34" spans="1:8" s="22" customFormat="1" ht="12.75" customHeight="1">
      <c r="A34" s="16"/>
      <c r="B34" s="33" t="s">
        <v>40</v>
      </c>
      <c r="C34" s="40"/>
      <c r="D34" s="41" t="s">
        <v>260</v>
      </c>
      <c r="E34" s="44"/>
      <c r="F34" s="45"/>
      <c r="G34" s="39">
        <v>19152.64</v>
      </c>
      <c r="H34" s="39">
        <v>34856.019999999997</v>
      </c>
    </row>
    <row r="35" spans="1:8" s="22" customFormat="1" ht="12.75" customHeight="1">
      <c r="A35" s="16"/>
      <c r="B35" s="33" t="s">
        <v>41</v>
      </c>
      <c r="C35" s="52"/>
      <c r="D35" s="53" t="s">
        <v>261</v>
      </c>
      <c r="E35" s="54"/>
      <c r="F35" s="45"/>
      <c r="G35" s="39" t="s">
        <v>19</v>
      </c>
      <c r="H35" s="39" t="s">
        <v>19</v>
      </c>
    </row>
    <row r="36" spans="1:8" s="22" customFormat="1" ht="12.75" customHeight="1">
      <c r="A36" s="16"/>
      <c r="B36" s="33" t="s">
        <v>42</v>
      </c>
      <c r="C36" s="40"/>
      <c r="D36" s="41" t="s">
        <v>44</v>
      </c>
      <c r="E36" s="44"/>
      <c r="F36" s="35"/>
      <c r="G36" s="39">
        <v>0</v>
      </c>
      <c r="H36" s="39">
        <v>0</v>
      </c>
    </row>
    <row r="37" spans="1:8" s="22" customFormat="1" ht="12.75" customHeight="1">
      <c r="A37" s="16"/>
      <c r="B37" s="35" t="s">
        <v>45</v>
      </c>
      <c r="C37" s="55" t="s">
        <v>46</v>
      </c>
      <c r="D37" s="55"/>
      <c r="E37" s="56"/>
      <c r="F37" s="35"/>
      <c r="G37" s="39" t="s">
        <v>19</v>
      </c>
      <c r="H37" s="39" t="s">
        <v>19</v>
      </c>
    </row>
    <row r="38" spans="1:8" s="22" customFormat="1" ht="12.75" customHeight="1">
      <c r="A38" s="16"/>
      <c r="B38" s="35" t="s">
        <v>47</v>
      </c>
      <c r="C38" s="55" t="s">
        <v>262</v>
      </c>
      <c r="D38" s="55"/>
      <c r="E38" s="56"/>
      <c r="F38" s="45"/>
      <c r="G38" s="39" t="s">
        <v>19</v>
      </c>
      <c r="H38" s="39" t="s">
        <v>19</v>
      </c>
    </row>
    <row r="39" spans="1:8" s="22" customFormat="1" ht="12.75" customHeight="1">
      <c r="A39" s="16"/>
      <c r="B39" s="35" t="s">
        <v>73</v>
      </c>
      <c r="C39" s="55" t="s">
        <v>263</v>
      </c>
      <c r="D39" s="40"/>
      <c r="E39" s="57"/>
      <c r="F39" s="45"/>
      <c r="G39" s="39" t="s">
        <v>19</v>
      </c>
      <c r="H39" s="39" t="s">
        <v>19</v>
      </c>
    </row>
    <row r="40" spans="1:8" s="22" customFormat="1" ht="12.75" customHeight="1">
      <c r="A40" s="16"/>
      <c r="B40" s="29" t="s">
        <v>48</v>
      </c>
      <c r="C40" s="30" t="s">
        <v>49</v>
      </c>
      <c r="D40" s="31"/>
      <c r="E40" s="32"/>
      <c r="F40" s="45"/>
      <c r="G40" s="39" t="s">
        <v>19</v>
      </c>
      <c r="H40" s="39" t="s">
        <v>19</v>
      </c>
    </row>
    <row r="41" spans="1:8" s="22" customFormat="1" ht="12.75" customHeight="1">
      <c r="A41" s="16"/>
      <c r="B41" s="27" t="s">
        <v>50</v>
      </c>
      <c r="C41" s="58" t="s">
        <v>51</v>
      </c>
      <c r="D41" s="59"/>
      <c r="E41" s="60"/>
      <c r="F41" s="35"/>
      <c r="G41" s="34">
        <f>SUM(G42,G48,G49,G56,G57)</f>
        <v>165424.21999999997</v>
      </c>
      <c r="H41" s="34">
        <f>SUM(H42,H48,H49,H56,H57)</f>
        <v>78179.920000000013</v>
      </c>
    </row>
    <row r="42" spans="1:8" s="22" customFormat="1" ht="12.75" customHeight="1">
      <c r="A42" s="16"/>
      <c r="B42" s="61" t="s">
        <v>15</v>
      </c>
      <c r="C42" s="62" t="s">
        <v>52</v>
      </c>
      <c r="D42" s="63"/>
      <c r="E42" s="64"/>
      <c r="F42" s="35" t="s">
        <v>211</v>
      </c>
      <c r="G42" s="39">
        <f>SUM(G43:G47)</f>
        <v>2100.16</v>
      </c>
      <c r="H42" s="39">
        <f>SUM(H43:H47)</f>
        <v>13073.37</v>
      </c>
    </row>
    <row r="43" spans="1:8" s="22" customFormat="1" ht="12.75" customHeight="1">
      <c r="A43" s="16"/>
      <c r="B43" s="65" t="s">
        <v>17</v>
      </c>
      <c r="C43" s="52"/>
      <c r="D43" s="53" t="s">
        <v>53</v>
      </c>
      <c r="E43" s="54"/>
      <c r="F43" s="45"/>
      <c r="G43" s="39" t="s">
        <v>19</v>
      </c>
      <c r="H43" s="39" t="s">
        <v>19</v>
      </c>
    </row>
    <row r="44" spans="1:8" s="22" customFormat="1" ht="12.75" customHeight="1">
      <c r="A44" s="16"/>
      <c r="B44" s="65" t="s">
        <v>20</v>
      </c>
      <c r="C44" s="52"/>
      <c r="D44" s="53" t="s">
        <v>54</v>
      </c>
      <c r="E44" s="54"/>
      <c r="F44" s="45"/>
      <c r="G44" s="39">
        <v>2100.16</v>
      </c>
      <c r="H44" s="39">
        <v>13073.37</v>
      </c>
    </row>
    <row r="45" spans="1:8" s="22" customFormat="1">
      <c r="A45" s="16"/>
      <c r="B45" s="65" t="s">
        <v>22</v>
      </c>
      <c r="C45" s="52"/>
      <c r="D45" s="53" t="s">
        <v>55</v>
      </c>
      <c r="E45" s="54"/>
      <c r="F45" s="45"/>
      <c r="G45" s="39" t="s">
        <v>19</v>
      </c>
      <c r="H45" s="39" t="s">
        <v>19</v>
      </c>
    </row>
    <row r="46" spans="1:8" s="22" customFormat="1">
      <c r="A46" s="16"/>
      <c r="B46" s="65" t="s">
        <v>24</v>
      </c>
      <c r="C46" s="52"/>
      <c r="D46" s="53" t="s">
        <v>56</v>
      </c>
      <c r="E46" s="54"/>
      <c r="F46" s="45"/>
      <c r="G46" s="39" t="s">
        <v>19</v>
      </c>
      <c r="H46" s="39" t="s">
        <v>19</v>
      </c>
    </row>
    <row r="47" spans="1:8" s="22" customFormat="1" ht="12.75" customHeight="1">
      <c r="A47" s="16"/>
      <c r="B47" s="65" t="s">
        <v>26</v>
      </c>
      <c r="C47" s="59"/>
      <c r="D47" s="150" t="s">
        <v>57</v>
      </c>
      <c r="E47" s="151"/>
      <c r="F47" s="45"/>
      <c r="G47" s="39" t="s">
        <v>19</v>
      </c>
      <c r="H47" s="39" t="s">
        <v>19</v>
      </c>
    </row>
    <row r="48" spans="1:8" s="22" customFormat="1" ht="12.75" customHeight="1">
      <c r="A48" s="16"/>
      <c r="B48" s="61" t="s">
        <v>28</v>
      </c>
      <c r="C48" s="66" t="s">
        <v>58</v>
      </c>
      <c r="D48" s="67"/>
      <c r="E48" s="68"/>
      <c r="F48" s="35" t="s">
        <v>279</v>
      </c>
      <c r="G48" s="39">
        <v>8810.74</v>
      </c>
      <c r="H48" s="39">
        <v>0</v>
      </c>
    </row>
    <row r="49" spans="1:8" s="22" customFormat="1" ht="12.75" customHeight="1">
      <c r="A49" s="16"/>
      <c r="B49" s="61" t="s">
        <v>45</v>
      </c>
      <c r="C49" s="62" t="s">
        <v>59</v>
      </c>
      <c r="D49" s="63"/>
      <c r="E49" s="64"/>
      <c r="F49" s="35" t="s">
        <v>212</v>
      </c>
      <c r="G49" s="39">
        <f>SUM(G50:G55)</f>
        <v>146896.49</v>
      </c>
      <c r="H49" s="39">
        <f>SUM(H50:H55)</f>
        <v>56896.810000000005</v>
      </c>
    </row>
    <row r="50" spans="1:8" s="22" customFormat="1" ht="12.75" customHeight="1">
      <c r="A50" s="16"/>
      <c r="B50" s="65" t="s">
        <v>60</v>
      </c>
      <c r="C50" s="63"/>
      <c r="D50" s="69" t="s">
        <v>61</v>
      </c>
      <c r="E50" s="70"/>
      <c r="F50" s="35"/>
      <c r="G50" s="39" t="s">
        <v>19</v>
      </c>
      <c r="H50" s="39" t="s">
        <v>19</v>
      </c>
    </row>
    <row r="51" spans="1:8" s="22" customFormat="1" ht="12.75" customHeight="1">
      <c r="A51" s="16"/>
      <c r="B51" s="71" t="s">
        <v>62</v>
      </c>
      <c r="C51" s="52"/>
      <c r="D51" s="53" t="s">
        <v>63</v>
      </c>
      <c r="E51" s="72"/>
      <c r="F51" s="73"/>
      <c r="G51" s="39" t="s">
        <v>19</v>
      </c>
      <c r="H51" s="39" t="s">
        <v>19</v>
      </c>
    </row>
    <row r="52" spans="1:8" s="22" customFormat="1" ht="12.75" customHeight="1">
      <c r="A52" s="16"/>
      <c r="B52" s="65" t="s">
        <v>64</v>
      </c>
      <c r="C52" s="52"/>
      <c r="D52" s="53" t="s">
        <v>65</v>
      </c>
      <c r="E52" s="54"/>
      <c r="F52" s="35"/>
      <c r="G52" s="39">
        <v>0</v>
      </c>
      <c r="H52" s="39">
        <v>0</v>
      </c>
    </row>
    <row r="53" spans="1:8" s="22" customFormat="1" ht="12.75" customHeight="1">
      <c r="A53" s="16"/>
      <c r="B53" s="65" t="s">
        <v>66</v>
      </c>
      <c r="C53" s="52"/>
      <c r="D53" s="150" t="s">
        <v>67</v>
      </c>
      <c r="E53" s="151"/>
      <c r="F53" s="35"/>
      <c r="G53" s="39">
        <v>8770.25</v>
      </c>
      <c r="H53" s="39">
        <v>7065.33</v>
      </c>
    </row>
    <row r="54" spans="1:8" s="22" customFormat="1" ht="12.75" customHeight="1">
      <c r="A54" s="16"/>
      <c r="B54" s="65" t="s">
        <v>68</v>
      </c>
      <c r="C54" s="52"/>
      <c r="D54" s="53" t="s">
        <v>69</v>
      </c>
      <c r="E54" s="54"/>
      <c r="F54" s="35"/>
      <c r="G54" s="39">
        <v>138126.24</v>
      </c>
      <c r="H54" s="39">
        <v>49513.91</v>
      </c>
    </row>
    <row r="55" spans="1:8" s="22" customFormat="1" ht="12.75" customHeight="1">
      <c r="A55" s="16"/>
      <c r="B55" s="65" t="s">
        <v>70</v>
      </c>
      <c r="C55" s="52"/>
      <c r="D55" s="53" t="s">
        <v>71</v>
      </c>
      <c r="E55" s="54"/>
      <c r="F55" s="35"/>
      <c r="G55" s="39">
        <v>0</v>
      </c>
      <c r="H55" s="39">
        <v>317.57</v>
      </c>
    </row>
    <row r="56" spans="1:8" s="22" customFormat="1" ht="12.75" customHeight="1">
      <c r="A56" s="16"/>
      <c r="B56" s="61" t="s">
        <v>47</v>
      </c>
      <c r="C56" s="74" t="s">
        <v>72</v>
      </c>
      <c r="D56" s="74"/>
      <c r="E56" s="75"/>
      <c r="F56" s="35"/>
      <c r="G56" s="39" t="s">
        <v>19</v>
      </c>
      <c r="H56" s="39" t="s">
        <v>19</v>
      </c>
    </row>
    <row r="57" spans="1:8" s="22" customFormat="1" ht="12.75" customHeight="1">
      <c r="A57" s="16"/>
      <c r="B57" s="61" t="s">
        <v>73</v>
      </c>
      <c r="C57" s="74" t="s">
        <v>74</v>
      </c>
      <c r="D57" s="74"/>
      <c r="E57" s="75"/>
      <c r="F57" s="35" t="s">
        <v>213</v>
      </c>
      <c r="G57" s="39">
        <v>7616.83</v>
      </c>
      <c r="H57" s="39">
        <v>8209.74</v>
      </c>
    </row>
    <row r="58" spans="1:8" s="22" customFormat="1" ht="12.75" customHeight="1">
      <c r="A58" s="16"/>
      <c r="B58" s="35"/>
      <c r="C58" s="49" t="s">
        <v>75</v>
      </c>
      <c r="D58" s="50"/>
      <c r="E58" s="51"/>
      <c r="F58" s="35"/>
      <c r="G58" s="39">
        <f>SUM(G20,G40,G41)</f>
        <v>477074.14999999997</v>
      </c>
      <c r="H58" s="39">
        <f>SUM(H20,H40,H41)</f>
        <v>395053.85000000009</v>
      </c>
    </row>
    <row r="59" spans="1:8" s="22" customFormat="1" ht="12.75" customHeight="1">
      <c r="A59" s="16"/>
      <c r="B59" s="29" t="s">
        <v>76</v>
      </c>
      <c r="C59" s="30" t="s">
        <v>77</v>
      </c>
      <c r="D59" s="30"/>
      <c r="E59" s="76"/>
      <c r="F59" s="35" t="s">
        <v>214</v>
      </c>
      <c r="G59" s="34">
        <f>SUM(G60:G63)</f>
        <v>328339.7</v>
      </c>
      <c r="H59" s="34">
        <f>SUM(H60:H63)</f>
        <v>325083.67</v>
      </c>
    </row>
    <row r="60" spans="1:8" s="22" customFormat="1" ht="12.75" customHeight="1">
      <c r="A60" s="16"/>
      <c r="B60" s="35" t="s">
        <v>15</v>
      </c>
      <c r="C60" s="55" t="s">
        <v>78</v>
      </c>
      <c r="D60" s="55"/>
      <c r="E60" s="56"/>
      <c r="F60" s="35"/>
      <c r="G60" s="39">
        <v>525</v>
      </c>
      <c r="H60" s="39">
        <v>0</v>
      </c>
    </row>
    <row r="61" spans="1:8" s="22" customFormat="1" ht="12.75" customHeight="1">
      <c r="A61" s="16"/>
      <c r="B61" s="48" t="s">
        <v>28</v>
      </c>
      <c r="C61" s="49" t="s">
        <v>79</v>
      </c>
      <c r="D61" s="50"/>
      <c r="E61" s="51"/>
      <c r="F61" s="48"/>
      <c r="G61" s="39">
        <v>311932.82</v>
      </c>
      <c r="H61" s="39">
        <v>316873.93</v>
      </c>
    </row>
    <row r="62" spans="1:8" s="22" customFormat="1" ht="12.75" customHeight="1">
      <c r="A62" s="16"/>
      <c r="B62" s="35" t="s">
        <v>45</v>
      </c>
      <c r="C62" s="152" t="s">
        <v>80</v>
      </c>
      <c r="D62" s="153"/>
      <c r="E62" s="154"/>
      <c r="F62" s="35"/>
      <c r="G62" s="39">
        <v>8810.74</v>
      </c>
      <c r="H62" s="39">
        <v>0</v>
      </c>
    </row>
    <row r="63" spans="1:8" s="22" customFormat="1" ht="12.75" customHeight="1">
      <c r="A63" s="16"/>
      <c r="B63" s="35" t="s">
        <v>81</v>
      </c>
      <c r="C63" s="55" t="s">
        <v>82</v>
      </c>
      <c r="D63" s="40"/>
      <c r="E63" s="57"/>
      <c r="F63" s="35"/>
      <c r="G63" s="39">
        <v>7071.14</v>
      </c>
      <c r="H63" s="39">
        <v>8209.74</v>
      </c>
    </row>
    <row r="64" spans="1:8" s="22" customFormat="1" ht="12.75" customHeight="1">
      <c r="A64" s="16"/>
      <c r="B64" s="29" t="s">
        <v>83</v>
      </c>
      <c r="C64" s="30" t="s">
        <v>84</v>
      </c>
      <c r="D64" s="31"/>
      <c r="E64" s="32"/>
      <c r="F64" s="35"/>
      <c r="G64" s="34">
        <f>SUM(G65,G69)</f>
        <v>127598.20999999999</v>
      </c>
      <c r="H64" s="34">
        <f>SUM(H65,H69)</f>
        <v>50795.41</v>
      </c>
    </row>
    <row r="65" spans="1:8" s="22" customFormat="1" ht="12.75" customHeight="1">
      <c r="A65" s="16"/>
      <c r="B65" s="35" t="s">
        <v>15</v>
      </c>
      <c r="C65" s="36" t="s">
        <v>85</v>
      </c>
      <c r="D65" s="77"/>
      <c r="E65" s="78"/>
      <c r="F65" s="35"/>
      <c r="G65" s="39">
        <f>SUM(G66:G68)</f>
        <v>0</v>
      </c>
      <c r="H65" s="39">
        <f>SUM(H66:H68)</f>
        <v>0</v>
      </c>
    </row>
    <row r="66" spans="1:8" s="22" customFormat="1">
      <c r="A66" s="16"/>
      <c r="B66" s="33" t="s">
        <v>17</v>
      </c>
      <c r="C66" s="79"/>
      <c r="D66" s="41" t="s">
        <v>86</v>
      </c>
      <c r="E66" s="80"/>
      <c r="F66" s="35"/>
      <c r="G66" s="39" t="s">
        <v>19</v>
      </c>
      <c r="H66" s="39" t="s">
        <v>19</v>
      </c>
    </row>
    <row r="67" spans="1:8" s="22" customFormat="1" ht="12.75" customHeight="1">
      <c r="A67" s="16"/>
      <c r="B67" s="33" t="s">
        <v>20</v>
      </c>
      <c r="C67" s="40"/>
      <c r="D67" s="41" t="s">
        <v>87</v>
      </c>
      <c r="E67" s="44"/>
      <c r="F67" s="35"/>
      <c r="G67" s="39">
        <v>0</v>
      </c>
      <c r="H67" s="39">
        <v>0</v>
      </c>
    </row>
    <row r="68" spans="1:8" s="22" customFormat="1" ht="12.75" customHeight="1">
      <c r="A68" s="16"/>
      <c r="B68" s="33" t="s">
        <v>88</v>
      </c>
      <c r="C68" s="40"/>
      <c r="D68" s="41" t="s">
        <v>89</v>
      </c>
      <c r="E68" s="44"/>
      <c r="F68" s="45"/>
      <c r="G68" s="39" t="s">
        <v>19</v>
      </c>
      <c r="H68" s="39" t="s">
        <v>19</v>
      </c>
    </row>
    <row r="69" spans="1:8" s="9" customFormat="1" ht="12.75" customHeight="1">
      <c r="A69" s="16"/>
      <c r="B69" s="61" t="s">
        <v>28</v>
      </c>
      <c r="C69" s="81" t="s">
        <v>90</v>
      </c>
      <c r="D69" s="82"/>
      <c r="E69" s="83"/>
      <c r="F69" s="61" t="s">
        <v>270</v>
      </c>
      <c r="G69" s="39">
        <f>SUM(G70:G75,G78:G83)</f>
        <v>127598.20999999999</v>
      </c>
      <c r="H69" s="39">
        <f>SUM(H70:H75,H78:H83)</f>
        <v>50795.41</v>
      </c>
    </row>
    <row r="70" spans="1:8" s="22" customFormat="1" ht="12.75" customHeight="1">
      <c r="A70" s="16"/>
      <c r="B70" s="33" t="s">
        <v>30</v>
      </c>
      <c r="C70" s="40"/>
      <c r="D70" s="41" t="s">
        <v>91</v>
      </c>
      <c r="E70" s="42"/>
      <c r="F70" s="35"/>
      <c r="G70" s="39" t="s">
        <v>19</v>
      </c>
      <c r="H70" s="39" t="s">
        <v>19</v>
      </c>
    </row>
    <row r="71" spans="1:8" s="22" customFormat="1" ht="12.75" customHeight="1">
      <c r="A71" s="16"/>
      <c r="B71" s="33" t="s">
        <v>32</v>
      </c>
      <c r="C71" s="79"/>
      <c r="D71" s="41" t="s">
        <v>92</v>
      </c>
      <c r="E71" s="80"/>
      <c r="F71" s="35"/>
      <c r="G71" s="39" t="s">
        <v>19</v>
      </c>
      <c r="H71" s="39" t="s">
        <v>19</v>
      </c>
    </row>
    <row r="72" spans="1:8" s="22" customFormat="1">
      <c r="A72" s="16"/>
      <c r="B72" s="33" t="s">
        <v>34</v>
      </c>
      <c r="C72" s="79"/>
      <c r="D72" s="41" t="s">
        <v>93</v>
      </c>
      <c r="E72" s="80"/>
      <c r="F72" s="35"/>
      <c r="G72" s="39" t="s">
        <v>19</v>
      </c>
      <c r="H72" s="39" t="s">
        <v>19</v>
      </c>
    </row>
    <row r="73" spans="1:8" s="22" customFormat="1">
      <c r="A73" s="16"/>
      <c r="B73" s="84" t="s">
        <v>35</v>
      </c>
      <c r="C73" s="63"/>
      <c r="D73" s="85" t="s">
        <v>94</v>
      </c>
      <c r="E73" s="70"/>
      <c r="F73" s="35"/>
      <c r="G73" s="39" t="s">
        <v>19</v>
      </c>
      <c r="H73" s="39" t="s">
        <v>19</v>
      </c>
    </row>
    <row r="74" spans="1:8" s="22" customFormat="1">
      <c r="A74" s="16"/>
      <c r="B74" s="35" t="s">
        <v>36</v>
      </c>
      <c r="C74" s="47"/>
      <c r="D74" s="47" t="s">
        <v>95</v>
      </c>
      <c r="E74" s="42"/>
      <c r="F74" s="86"/>
      <c r="G74" s="39" t="s">
        <v>19</v>
      </c>
      <c r="H74" s="39" t="s">
        <v>19</v>
      </c>
    </row>
    <row r="75" spans="1:8" s="22" customFormat="1" ht="12.75" customHeight="1">
      <c r="A75" s="16"/>
      <c r="B75" s="87" t="s">
        <v>38</v>
      </c>
      <c r="C75" s="82"/>
      <c r="D75" s="88" t="s">
        <v>96</v>
      </c>
      <c r="E75" s="20"/>
      <c r="F75" s="35"/>
      <c r="G75" s="39">
        <f>SUM(G76,G77)</f>
        <v>0</v>
      </c>
      <c r="H75" s="39">
        <f>SUM(H76,H77)</f>
        <v>0</v>
      </c>
    </row>
    <row r="76" spans="1:8" s="22" customFormat="1" ht="12.75" customHeight="1">
      <c r="A76" s="16"/>
      <c r="B76" s="65" t="s">
        <v>97</v>
      </c>
      <c r="C76" s="52"/>
      <c r="D76" s="72"/>
      <c r="E76" s="54" t="s">
        <v>98</v>
      </c>
      <c r="F76" s="35"/>
      <c r="G76" s="39" t="s">
        <v>19</v>
      </c>
      <c r="H76" s="39" t="s">
        <v>19</v>
      </c>
    </row>
    <row r="77" spans="1:8" s="22" customFormat="1" ht="12.75" customHeight="1">
      <c r="A77" s="16"/>
      <c r="B77" s="65" t="s">
        <v>99</v>
      </c>
      <c r="C77" s="52"/>
      <c r="D77" s="72"/>
      <c r="E77" s="54" t="s">
        <v>100</v>
      </c>
      <c r="F77" s="45"/>
      <c r="G77" s="39">
        <v>0</v>
      </c>
      <c r="H77" s="39">
        <v>0</v>
      </c>
    </row>
    <row r="78" spans="1:8" s="22" customFormat="1" ht="12.75" customHeight="1">
      <c r="A78" s="16"/>
      <c r="B78" s="65" t="s">
        <v>40</v>
      </c>
      <c r="C78" s="67"/>
      <c r="D78" s="89" t="s">
        <v>101</v>
      </c>
      <c r="E78" s="90"/>
      <c r="F78" s="45"/>
      <c r="G78" s="39" t="s">
        <v>19</v>
      </c>
      <c r="H78" s="39" t="s">
        <v>19</v>
      </c>
    </row>
    <row r="79" spans="1:8" s="22" customFormat="1" ht="12.75" customHeight="1">
      <c r="A79" s="16"/>
      <c r="B79" s="65" t="s">
        <v>41</v>
      </c>
      <c r="C79" s="91"/>
      <c r="D79" s="53" t="s">
        <v>102</v>
      </c>
      <c r="E79" s="92"/>
      <c r="F79" s="35"/>
      <c r="G79" s="39" t="s">
        <v>19</v>
      </c>
      <c r="H79" s="39" t="s">
        <v>19</v>
      </c>
    </row>
    <row r="80" spans="1:8" s="22" customFormat="1" ht="12.75" customHeight="1">
      <c r="A80" s="16"/>
      <c r="B80" s="65" t="s">
        <v>42</v>
      </c>
      <c r="C80" s="40"/>
      <c r="D80" s="41" t="s">
        <v>103</v>
      </c>
      <c r="E80" s="44"/>
      <c r="F80" s="35"/>
      <c r="G80" s="39">
        <v>5572.47</v>
      </c>
      <c r="H80" s="39">
        <v>741.09</v>
      </c>
    </row>
    <row r="81" spans="1:8" s="22" customFormat="1" ht="12.75" customHeight="1">
      <c r="A81" s="16"/>
      <c r="B81" s="65" t="s">
        <v>43</v>
      </c>
      <c r="C81" s="40"/>
      <c r="D81" s="41" t="s">
        <v>104</v>
      </c>
      <c r="E81" s="44"/>
      <c r="F81" s="35"/>
      <c r="G81" s="39">
        <v>73871.22</v>
      </c>
      <c r="H81" s="39">
        <v>1252.5</v>
      </c>
    </row>
    <row r="82" spans="1:8" s="22" customFormat="1" ht="12.75" customHeight="1">
      <c r="A82" s="16"/>
      <c r="B82" s="33" t="s">
        <v>105</v>
      </c>
      <c r="C82" s="52"/>
      <c r="D82" s="53" t="s">
        <v>106</v>
      </c>
      <c r="E82" s="54"/>
      <c r="F82" s="35"/>
      <c r="G82" s="39">
        <v>48154.52</v>
      </c>
      <c r="H82" s="39">
        <v>48801.82</v>
      </c>
    </row>
    <row r="83" spans="1:8" s="22" customFormat="1" ht="12.75" customHeight="1">
      <c r="A83" s="16"/>
      <c r="B83" s="33" t="s">
        <v>107</v>
      </c>
      <c r="C83" s="40"/>
      <c r="D83" s="41" t="s">
        <v>108</v>
      </c>
      <c r="E83" s="44"/>
      <c r="F83" s="45"/>
      <c r="G83" s="39" t="s">
        <v>19</v>
      </c>
      <c r="H83" s="39" t="s">
        <v>19</v>
      </c>
    </row>
    <row r="84" spans="1:8" s="22" customFormat="1" ht="12.75" customHeight="1">
      <c r="A84" s="16"/>
      <c r="B84" s="29" t="s">
        <v>109</v>
      </c>
      <c r="C84" s="93" t="s">
        <v>110</v>
      </c>
      <c r="D84" s="94"/>
      <c r="E84" s="95"/>
      <c r="F84" s="45" t="s">
        <v>215</v>
      </c>
      <c r="G84" s="34">
        <f>SUM(G85,G86,G89,G90)</f>
        <v>21136.240000000002</v>
      </c>
      <c r="H84" s="34">
        <f>SUM(H85,H86,H89,H90)</f>
        <v>19174.77</v>
      </c>
    </row>
    <row r="85" spans="1:8" s="22" customFormat="1" ht="12.75" customHeight="1">
      <c r="A85" s="16"/>
      <c r="B85" s="35" t="s">
        <v>15</v>
      </c>
      <c r="C85" s="55" t="s">
        <v>111</v>
      </c>
      <c r="D85" s="40"/>
      <c r="E85" s="57"/>
      <c r="F85" s="45"/>
      <c r="G85" s="39" t="s">
        <v>19</v>
      </c>
      <c r="H85" s="39" t="s">
        <v>19</v>
      </c>
    </row>
    <row r="86" spans="1:8" s="22" customFormat="1" ht="12.75" customHeight="1">
      <c r="A86" s="16"/>
      <c r="B86" s="35" t="s">
        <v>28</v>
      </c>
      <c r="C86" s="36" t="s">
        <v>112</v>
      </c>
      <c r="D86" s="77"/>
      <c r="E86" s="78"/>
      <c r="F86" s="35"/>
      <c r="G86" s="39">
        <f>SUM(G87,G88)</f>
        <v>0</v>
      </c>
      <c r="H86" s="39">
        <f>SUM(H87,H88)</f>
        <v>0</v>
      </c>
    </row>
    <row r="87" spans="1:8" s="22" customFormat="1" ht="12.75" customHeight="1">
      <c r="A87" s="16"/>
      <c r="B87" s="33" t="s">
        <v>30</v>
      </c>
      <c r="C87" s="40"/>
      <c r="D87" s="41" t="s">
        <v>113</v>
      </c>
      <c r="E87" s="44"/>
      <c r="F87" s="35"/>
      <c r="G87" s="39" t="s">
        <v>19</v>
      </c>
      <c r="H87" s="39" t="s">
        <v>19</v>
      </c>
    </row>
    <row r="88" spans="1:8" s="22" customFormat="1" ht="12.75" customHeight="1">
      <c r="A88" s="16"/>
      <c r="B88" s="33" t="s">
        <v>32</v>
      </c>
      <c r="C88" s="40"/>
      <c r="D88" s="41" t="s">
        <v>114</v>
      </c>
      <c r="E88" s="44"/>
      <c r="F88" s="35"/>
      <c r="G88" s="39" t="s">
        <v>19</v>
      </c>
      <c r="H88" s="39" t="s">
        <v>19</v>
      </c>
    </row>
    <row r="89" spans="1:8" s="22" customFormat="1" ht="12.75" customHeight="1">
      <c r="A89" s="16"/>
      <c r="B89" s="61" t="s">
        <v>45</v>
      </c>
      <c r="C89" s="72" t="s">
        <v>115</v>
      </c>
      <c r="D89" s="72"/>
      <c r="E89" s="96"/>
      <c r="F89" s="35"/>
      <c r="G89" s="39" t="s">
        <v>19</v>
      </c>
      <c r="H89" s="39" t="s">
        <v>19</v>
      </c>
    </row>
    <row r="90" spans="1:8" s="22" customFormat="1" ht="12.75" customHeight="1">
      <c r="A90" s="16"/>
      <c r="B90" s="48" t="s">
        <v>47</v>
      </c>
      <c r="C90" s="49" t="s">
        <v>116</v>
      </c>
      <c r="D90" s="50"/>
      <c r="E90" s="51"/>
      <c r="F90" s="35"/>
      <c r="G90" s="39">
        <f>SUM(G91:G92)</f>
        <v>21136.240000000002</v>
      </c>
      <c r="H90" s="39">
        <f>SUM(H91:H92)</f>
        <v>19174.77</v>
      </c>
    </row>
    <row r="91" spans="1:8" s="22" customFormat="1" ht="12.75" customHeight="1">
      <c r="A91" s="16"/>
      <c r="B91" s="33" t="s">
        <v>117</v>
      </c>
      <c r="C91" s="31"/>
      <c r="D91" s="41" t="s">
        <v>118</v>
      </c>
      <c r="E91" s="97"/>
      <c r="F91" s="45"/>
      <c r="G91" s="39">
        <v>1961.47</v>
      </c>
      <c r="H91" s="39">
        <v>12498.54</v>
      </c>
    </row>
    <row r="92" spans="1:8" s="22" customFormat="1" ht="12.75" customHeight="1">
      <c r="A92" s="16"/>
      <c r="B92" s="33" t="s">
        <v>119</v>
      </c>
      <c r="C92" s="31"/>
      <c r="D92" s="41" t="s">
        <v>120</v>
      </c>
      <c r="E92" s="97"/>
      <c r="F92" s="45"/>
      <c r="G92" s="39">
        <v>19174.77</v>
      </c>
      <c r="H92" s="39">
        <v>6676.23</v>
      </c>
    </row>
    <row r="93" spans="1:8" s="22" customFormat="1" ht="12.75" customHeight="1">
      <c r="A93" s="16"/>
      <c r="B93" s="29" t="s">
        <v>121</v>
      </c>
      <c r="C93" s="93" t="s">
        <v>122</v>
      </c>
      <c r="D93" s="95"/>
      <c r="E93" s="95"/>
      <c r="F93" s="45"/>
      <c r="G93" s="34"/>
      <c r="H93" s="34"/>
    </row>
    <row r="94" spans="1:8" s="22" customFormat="1" ht="25.5" customHeight="1">
      <c r="A94" s="16"/>
      <c r="B94" s="29"/>
      <c r="C94" s="155" t="s">
        <v>123</v>
      </c>
      <c r="D94" s="150"/>
      <c r="E94" s="151"/>
      <c r="F94" s="35"/>
      <c r="G94" s="98">
        <f>SUM(G59,G64,G84,G93)</f>
        <v>477074.15</v>
      </c>
      <c r="H94" s="98">
        <f>SUM(H59,H64,H84,H93)</f>
        <v>395053.85</v>
      </c>
    </row>
    <row r="95" spans="1:8" s="22" customFormat="1">
      <c r="A95" s="16"/>
      <c r="B95" s="17"/>
      <c r="C95" s="21"/>
      <c r="D95" s="21"/>
      <c r="E95" s="21"/>
      <c r="F95" s="21"/>
    </row>
    <row r="96" spans="1:8" s="22" customFormat="1" ht="12.75" customHeight="1">
      <c r="A96" s="16"/>
      <c r="B96" s="156" t="s">
        <v>255</v>
      </c>
      <c r="C96" s="156"/>
      <c r="D96" s="156"/>
      <c r="E96" s="156"/>
      <c r="F96" s="99"/>
      <c r="G96" s="132" t="s">
        <v>273</v>
      </c>
      <c r="H96" s="132"/>
    </row>
    <row r="97" spans="1:8" s="22" customFormat="1" ht="12.75" customHeight="1">
      <c r="A97" s="16"/>
      <c r="B97" s="133" t="s">
        <v>264</v>
      </c>
      <c r="C97" s="133"/>
      <c r="D97" s="133"/>
      <c r="E97" s="133"/>
      <c r="F97" s="22" t="s">
        <v>124</v>
      </c>
      <c r="G97" s="134" t="s">
        <v>125</v>
      </c>
      <c r="H97" s="134"/>
    </row>
    <row r="98" spans="1:8" s="22" customFormat="1">
      <c r="A98" s="16"/>
      <c r="B98" s="24"/>
      <c r="C98" s="24"/>
      <c r="D98" s="24"/>
      <c r="E98" s="24"/>
      <c r="F98" s="24"/>
      <c r="G98" s="24"/>
      <c r="H98" s="24"/>
    </row>
    <row r="99" spans="1:8" s="22" customFormat="1" ht="12.75" customHeight="1">
      <c r="A99" s="16"/>
      <c r="B99" s="135" t="s">
        <v>266</v>
      </c>
      <c r="C99" s="135"/>
      <c r="D99" s="135"/>
      <c r="E99" s="135"/>
      <c r="F99" s="100"/>
      <c r="G99" s="136" t="s">
        <v>267</v>
      </c>
      <c r="H99" s="136"/>
    </row>
    <row r="100" spans="1:8" s="22" customFormat="1" ht="12.75" customHeight="1">
      <c r="A100" s="16"/>
      <c r="B100" s="130" t="s">
        <v>265</v>
      </c>
      <c r="C100" s="130"/>
      <c r="D100" s="130"/>
      <c r="E100" s="130"/>
      <c r="F100" s="9" t="s">
        <v>124</v>
      </c>
      <c r="G100" s="131" t="s">
        <v>125</v>
      </c>
      <c r="H100" s="131"/>
    </row>
    <row r="101" spans="1:8" s="22" customFormat="1">
      <c r="A101" s="16"/>
    </row>
    <row r="102" spans="1:8" s="22" customFormat="1">
      <c r="A102" s="16"/>
    </row>
    <row r="103" spans="1:8" s="22" customFormat="1">
      <c r="A103" s="16"/>
    </row>
    <row r="104" spans="1:8" s="22" customFormat="1">
      <c r="A104" s="16"/>
    </row>
    <row r="105" spans="1:8" s="22" customFormat="1">
      <c r="A105" s="16"/>
    </row>
    <row r="106" spans="1:8" s="22" customFormat="1">
      <c r="A106" s="16"/>
    </row>
    <row r="107" spans="1:8" s="22" customFormat="1">
      <c r="A107" s="16"/>
    </row>
    <row r="108" spans="1:8" s="22" customFormat="1">
      <c r="A108" s="16"/>
    </row>
    <row r="109" spans="1:8" s="22" customFormat="1">
      <c r="A109" s="16"/>
    </row>
    <row r="110" spans="1:8" s="22" customFormat="1">
      <c r="A110" s="16"/>
    </row>
    <row r="111" spans="1:8" s="22" customFormat="1">
      <c r="A111" s="16"/>
    </row>
    <row r="112" spans="1:8" s="22" customFormat="1">
      <c r="A112" s="16"/>
    </row>
    <row r="113" spans="1:1" s="22" customFormat="1">
      <c r="A113" s="16"/>
    </row>
    <row r="114" spans="1:1" s="22" customFormat="1">
      <c r="A114" s="16"/>
    </row>
    <row r="115" spans="1:1" s="22" customFormat="1">
      <c r="A115" s="16"/>
    </row>
    <row r="116" spans="1:1" s="22" customFormat="1">
      <c r="A116" s="16"/>
    </row>
    <row r="117" spans="1:1" s="22" customFormat="1">
      <c r="A117" s="16"/>
    </row>
    <row r="118" spans="1:1" s="22" customFormat="1">
      <c r="A118" s="16"/>
    </row>
    <row r="119" spans="1:1" s="22" customFormat="1">
      <c r="A119"/>
    </row>
  </sheetData>
  <mergeCells count="27">
    <mergeCell ref="D47:E47"/>
    <mergeCell ref="D53:E53"/>
    <mergeCell ref="C62:E62"/>
    <mergeCell ref="C94:E94"/>
    <mergeCell ref="B96:E96"/>
    <mergeCell ref="B14:H14"/>
    <mergeCell ref="B16:H16"/>
    <mergeCell ref="B17:H17"/>
    <mergeCell ref="E18:H18"/>
    <mergeCell ref="C19:E19"/>
    <mergeCell ref="B1:H1"/>
    <mergeCell ref="F2:H2"/>
    <mergeCell ref="F3:H3"/>
    <mergeCell ref="B5:H6"/>
    <mergeCell ref="B7:H7"/>
    <mergeCell ref="B8:H8"/>
    <mergeCell ref="B9:H9"/>
    <mergeCell ref="B10:H11"/>
    <mergeCell ref="B12:F12"/>
    <mergeCell ref="B13:H13"/>
    <mergeCell ref="B100:E100"/>
    <mergeCell ref="G100:H100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3F9B-DAE7-4A2E-8464-63280FB50223}">
  <sheetPr>
    <pageSetUpPr fitToPage="1"/>
  </sheetPr>
  <dimension ref="B1:J64"/>
  <sheetViews>
    <sheetView topLeftCell="A31" workbookViewId="0">
      <selection activeCell="B17" sqref="B17:J17"/>
    </sheetView>
  </sheetViews>
  <sheetFormatPr defaultColWidth="9.109375" defaultRowHeight="13.2"/>
  <cols>
    <col min="1" max="1" width="3.109375" style="4" customWidth="1"/>
    <col min="2" max="2" width="8" style="4" customWidth="1"/>
    <col min="3" max="3" width="1.5546875" style="4" hidden="1" customWidth="1"/>
    <col min="4" max="4" width="30.109375" style="4" customWidth="1"/>
    <col min="5" max="5" width="18.33203125" style="4" customWidth="1"/>
    <col min="6" max="6" width="9.109375" style="4" hidden="1" customWidth="1"/>
    <col min="7" max="7" width="11.6640625" style="4" customWidth="1"/>
    <col min="8" max="8" width="13.109375" style="4" customWidth="1"/>
    <col min="9" max="9" width="14.6640625" style="4" customWidth="1"/>
    <col min="10" max="10" width="15.88671875" style="4" customWidth="1"/>
    <col min="11" max="16384" width="9.109375" style="4"/>
  </cols>
  <sheetData>
    <row r="1" spans="2:10" ht="30" customHeight="1">
      <c r="B1" s="192" t="s">
        <v>0</v>
      </c>
      <c r="C1" s="192"/>
      <c r="D1" s="192"/>
      <c r="E1" s="192"/>
      <c r="F1" s="192"/>
      <c r="G1" s="192"/>
      <c r="H1" s="192"/>
      <c r="I1" s="192"/>
      <c r="J1" s="192"/>
    </row>
    <row r="2" spans="2:10" ht="15.75" customHeight="1">
      <c r="E2" s="5"/>
      <c r="H2" s="6" t="s">
        <v>126</v>
      </c>
      <c r="I2" s="7"/>
      <c r="J2" s="7"/>
    </row>
    <row r="3" spans="2:10" ht="15.75" customHeight="1">
      <c r="H3" s="6" t="s">
        <v>2</v>
      </c>
      <c r="I3" s="7"/>
      <c r="J3" s="7"/>
    </row>
    <row r="4" spans="2:10" ht="4.5" customHeight="1"/>
    <row r="5" spans="2:10" ht="15.75" customHeight="1">
      <c r="B5" s="193" t="s">
        <v>127</v>
      </c>
      <c r="C5" s="193"/>
      <c r="D5" s="193"/>
      <c r="E5" s="193"/>
      <c r="F5" s="193"/>
      <c r="G5" s="193"/>
      <c r="H5" s="193"/>
      <c r="I5" s="193"/>
      <c r="J5" s="193"/>
    </row>
    <row r="6" spans="2:10" ht="15.75" customHeight="1">
      <c r="B6" s="194" t="s">
        <v>128</v>
      </c>
      <c r="C6" s="194"/>
      <c r="D6" s="194"/>
      <c r="E6" s="194"/>
      <c r="F6" s="194"/>
      <c r="G6" s="194"/>
      <c r="H6" s="194"/>
      <c r="I6" s="194"/>
      <c r="J6" s="194"/>
    </row>
    <row r="7" spans="2:10" ht="15.75" customHeight="1">
      <c r="B7" s="195" t="s">
        <v>271</v>
      </c>
      <c r="C7" s="195"/>
      <c r="D7" s="195"/>
      <c r="E7" s="195"/>
      <c r="F7" s="195"/>
      <c r="G7" s="195"/>
      <c r="H7" s="195"/>
      <c r="I7" s="195"/>
      <c r="J7" s="195"/>
    </row>
    <row r="8" spans="2:10" ht="15" customHeight="1">
      <c r="B8" s="196" t="s">
        <v>129</v>
      </c>
      <c r="C8" s="196"/>
      <c r="D8" s="196"/>
      <c r="E8" s="196"/>
      <c r="F8" s="196"/>
      <c r="G8" s="196"/>
      <c r="H8" s="196"/>
      <c r="I8" s="196"/>
      <c r="J8" s="196"/>
    </row>
    <row r="9" spans="2:10" ht="15" customHeight="1">
      <c r="B9" s="191" t="s">
        <v>275</v>
      </c>
      <c r="C9" s="191"/>
      <c r="D9" s="191"/>
      <c r="E9" s="191"/>
      <c r="F9" s="191"/>
      <c r="G9" s="191"/>
      <c r="H9" s="191"/>
      <c r="I9" s="191"/>
      <c r="J9" s="191"/>
    </row>
    <row r="10" spans="2:10" ht="15" customHeight="1">
      <c r="B10" s="183" t="s">
        <v>130</v>
      </c>
      <c r="C10" s="183"/>
      <c r="D10" s="183"/>
      <c r="E10" s="183"/>
      <c r="F10" s="183"/>
      <c r="G10" s="183"/>
      <c r="H10" s="183"/>
      <c r="I10" s="183"/>
      <c r="J10" s="183"/>
    </row>
    <row r="11" spans="2:10" ht="15" customHeight="1">
      <c r="B11" s="183" t="s">
        <v>131</v>
      </c>
      <c r="C11" s="183"/>
      <c r="D11" s="183"/>
      <c r="E11" s="183"/>
      <c r="F11" s="183"/>
      <c r="G11" s="183"/>
      <c r="H11" s="183"/>
      <c r="I11" s="183"/>
      <c r="J11" s="183"/>
    </row>
    <row r="12" spans="2:10" ht="12" customHeight="1">
      <c r="B12" s="184"/>
      <c r="C12" s="184"/>
      <c r="D12" s="184"/>
      <c r="E12" s="184"/>
      <c r="F12" s="184"/>
      <c r="G12" s="184"/>
      <c r="H12" s="184"/>
      <c r="I12" s="184"/>
      <c r="J12" s="184"/>
    </row>
    <row r="13" spans="2:10" ht="15" customHeight="1">
      <c r="B13" s="185" t="s">
        <v>132</v>
      </c>
      <c r="C13" s="185"/>
      <c r="D13" s="185"/>
      <c r="E13" s="185"/>
      <c r="F13" s="185"/>
      <c r="G13" s="185"/>
      <c r="H13" s="185"/>
      <c r="I13" s="185"/>
      <c r="J13" s="185"/>
    </row>
    <row r="14" spans="2:10" ht="9.75" customHeight="1">
      <c r="B14" s="183"/>
      <c r="C14" s="183"/>
      <c r="D14" s="183"/>
      <c r="E14" s="183"/>
      <c r="F14" s="183"/>
      <c r="G14" s="183"/>
      <c r="H14" s="183"/>
      <c r="I14" s="183"/>
      <c r="J14" s="183"/>
    </row>
    <row r="15" spans="2:10" ht="15" customHeight="1">
      <c r="B15" s="185" t="s">
        <v>269</v>
      </c>
      <c r="C15" s="185"/>
      <c r="D15" s="185"/>
      <c r="E15" s="185"/>
      <c r="F15" s="185"/>
      <c r="G15" s="185"/>
      <c r="H15" s="185"/>
      <c r="I15" s="185"/>
      <c r="J15" s="185"/>
    </row>
    <row r="16" spans="2:10" ht="9.75" customHeight="1">
      <c r="B16" s="25"/>
      <c r="C16" s="15"/>
      <c r="D16" s="15"/>
      <c r="E16" s="15"/>
      <c r="F16" s="15"/>
      <c r="G16" s="15"/>
      <c r="H16" s="15"/>
      <c r="I16" s="15"/>
      <c r="J16" s="15"/>
    </row>
    <row r="17" spans="2:10" ht="15" customHeight="1">
      <c r="B17" s="186" t="s">
        <v>277</v>
      </c>
      <c r="C17" s="186"/>
      <c r="D17" s="186"/>
      <c r="E17" s="186"/>
      <c r="F17" s="186"/>
      <c r="G17" s="186"/>
      <c r="H17" s="186"/>
      <c r="I17" s="186"/>
      <c r="J17" s="186"/>
    </row>
    <row r="18" spans="2:10" ht="15" customHeight="1">
      <c r="B18" s="183" t="s">
        <v>7</v>
      </c>
      <c r="C18" s="183"/>
      <c r="D18" s="183"/>
      <c r="E18" s="183"/>
      <c r="F18" s="183"/>
      <c r="G18" s="183"/>
      <c r="H18" s="183"/>
      <c r="I18" s="183"/>
      <c r="J18" s="183"/>
    </row>
    <row r="19" spans="2:10" s="15" customFormat="1" ht="15" customHeight="1">
      <c r="B19" s="187" t="s">
        <v>272</v>
      </c>
      <c r="C19" s="187"/>
      <c r="D19" s="187"/>
      <c r="E19" s="187"/>
      <c r="F19" s="187"/>
      <c r="G19" s="187"/>
      <c r="H19" s="187"/>
      <c r="I19" s="187"/>
      <c r="J19" s="187"/>
    </row>
    <row r="20" spans="2:10" s="8" customFormat="1" ht="50.1" customHeight="1">
      <c r="B20" s="188" t="s">
        <v>8</v>
      </c>
      <c r="C20" s="189"/>
      <c r="D20" s="188" t="s">
        <v>9</v>
      </c>
      <c r="E20" s="190"/>
      <c r="F20" s="190"/>
      <c r="G20" s="189"/>
      <c r="H20" s="102" t="s">
        <v>133</v>
      </c>
      <c r="I20" s="102" t="s">
        <v>134</v>
      </c>
      <c r="J20" s="102" t="s">
        <v>135</v>
      </c>
    </row>
    <row r="21" spans="2:10" ht="15.75" customHeight="1">
      <c r="B21" s="103" t="s">
        <v>13</v>
      </c>
      <c r="C21" s="104" t="s">
        <v>136</v>
      </c>
      <c r="D21" s="174" t="s">
        <v>136</v>
      </c>
      <c r="E21" s="175"/>
      <c r="F21" s="175"/>
      <c r="G21" s="176"/>
      <c r="H21" s="105"/>
      <c r="I21" s="106">
        <f>SUM(I22,I27,I28)</f>
        <v>947763.24000000011</v>
      </c>
      <c r="J21" s="106">
        <f>SUM(J22,J27,J28)</f>
        <v>805090.59</v>
      </c>
    </row>
    <row r="22" spans="2:10" ht="15.75" customHeight="1">
      <c r="B22" s="107" t="s">
        <v>15</v>
      </c>
      <c r="C22" s="108" t="s">
        <v>137</v>
      </c>
      <c r="D22" s="180" t="s">
        <v>137</v>
      </c>
      <c r="E22" s="181"/>
      <c r="F22" s="181"/>
      <c r="G22" s="182"/>
      <c r="H22" s="109"/>
      <c r="I22" s="110">
        <f>SUM(I23:I26)</f>
        <v>885691.26000000013</v>
      </c>
      <c r="J22" s="110">
        <f>SUM(J23:J26)</f>
        <v>755643.40999999992</v>
      </c>
    </row>
    <row r="23" spans="2:10" ht="15.75" customHeight="1">
      <c r="B23" s="107" t="s">
        <v>138</v>
      </c>
      <c r="C23" s="108" t="s">
        <v>78</v>
      </c>
      <c r="D23" s="180" t="s">
        <v>78</v>
      </c>
      <c r="E23" s="181"/>
      <c r="F23" s="181"/>
      <c r="G23" s="182"/>
      <c r="H23" s="109"/>
      <c r="I23" s="111">
        <v>388496.26</v>
      </c>
      <c r="J23" s="111">
        <v>220532.58</v>
      </c>
    </row>
    <row r="24" spans="2:10" ht="15.75" customHeight="1">
      <c r="B24" s="107" t="s">
        <v>139</v>
      </c>
      <c r="C24" s="112" t="s">
        <v>140</v>
      </c>
      <c r="D24" s="177" t="s">
        <v>140</v>
      </c>
      <c r="E24" s="178"/>
      <c r="F24" s="178"/>
      <c r="G24" s="179"/>
      <c r="H24" s="109"/>
      <c r="I24" s="111">
        <v>492773.65</v>
      </c>
      <c r="J24" s="111">
        <v>523377.27</v>
      </c>
    </row>
    <row r="25" spans="2:10" ht="15.75" customHeight="1">
      <c r="B25" s="107" t="s">
        <v>141</v>
      </c>
      <c r="C25" s="108" t="s">
        <v>142</v>
      </c>
      <c r="D25" s="177" t="s">
        <v>142</v>
      </c>
      <c r="E25" s="178"/>
      <c r="F25" s="178"/>
      <c r="G25" s="179"/>
      <c r="H25" s="109"/>
      <c r="I25" s="111">
        <v>2.68</v>
      </c>
      <c r="J25" s="111">
        <v>7.99</v>
      </c>
    </row>
    <row r="26" spans="2:10" ht="15.75" customHeight="1">
      <c r="B26" s="107" t="s">
        <v>143</v>
      </c>
      <c r="C26" s="112" t="s">
        <v>144</v>
      </c>
      <c r="D26" s="177" t="s">
        <v>144</v>
      </c>
      <c r="E26" s="178"/>
      <c r="F26" s="178"/>
      <c r="G26" s="179"/>
      <c r="H26" s="109"/>
      <c r="I26" s="111">
        <v>4418.67</v>
      </c>
      <c r="J26" s="111">
        <v>11725.57</v>
      </c>
    </row>
    <row r="27" spans="2:10" ht="15.75" customHeight="1">
      <c r="B27" s="107" t="s">
        <v>28</v>
      </c>
      <c r="C27" s="108" t="s">
        <v>145</v>
      </c>
      <c r="D27" s="177" t="s">
        <v>145</v>
      </c>
      <c r="E27" s="178"/>
      <c r="F27" s="178"/>
      <c r="G27" s="179"/>
      <c r="H27" s="109"/>
      <c r="I27" s="110"/>
      <c r="J27" s="113"/>
    </row>
    <row r="28" spans="2:10" ht="15.75" customHeight="1">
      <c r="B28" s="107" t="s">
        <v>45</v>
      </c>
      <c r="C28" s="108" t="s">
        <v>146</v>
      </c>
      <c r="D28" s="177" t="s">
        <v>146</v>
      </c>
      <c r="E28" s="178"/>
      <c r="F28" s="178"/>
      <c r="G28" s="179"/>
      <c r="H28" s="109" t="s">
        <v>256</v>
      </c>
      <c r="I28" s="110">
        <f>SUM(I29)+SUM(I30)</f>
        <v>62071.98</v>
      </c>
      <c r="J28" s="110">
        <f>SUM(J29)+SUM(J30)</f>
        <v>49447.18</v>
      </c>
    </row>
    <row r="29" spans="2:10" ht="15.75" customHeight="1">
      <c r="B29" s="107" t="s">
        <v>147</v>
      </c>
      <c r="C29" s="112" t="s">
        <v>148</v>
      </c>
      <c r="D29" s="177" t="s">
        <v>148</v>
      </c>
      <c r="E29" s="178"/>
      <c r="F29" s="178"/>
      <c r="G29" s="179"/>
      <c r="H29" s="109"/>
      <c r="I29" s="111">
        <v>62071.98</v>
      </c>
      <c r="J29" s="111">
        <v>49447.18</v>
      </c>
    </row>
    <row r="30" spans="2:10" ht="15.75" customHeight="1">
      <c r="B30" s="107" t="s">
        <v>149</v>
      </c>
      <c r="C30" s="112" t="s">
        <v>150</v>
      </c>
      <c r="D30" s="177" t="s">
        <v>150</v>
      </c>
      <c r="E30" s="178"/>
      <c r="F30" s="178"/>
      <c r="G30" s="179"/>
      <c r="H30" s="109"/>
      <c r="I30" s="111" t="s">
        <v>19</v>
      </c>
      <c r="J30" s="111" t="s">
        <v>19</v>
      </c>
    </row>
    <row r="31" spans="2:10" ht="15.75" customHeight="1">
      <c r="B31" s="103" t="s">
        <v>48</v>
      </c>
      <c r="C31" s="104" t="s">
        <v>151</v>
      </c>
      <c r="D31" s="174" t="s">
        <v>151</v>
      </c>
      <c r="E31" s="175"/>
      <c r="F31" s="175"/>
      <c r="G31" s="176"/>
      <c r="H31" s="105" t="s">
        <v>257</v>
      </c>
      <c r="I31" s="106">
        <f>SUM(I32:I45)</f>
        <v>945801.77</v>
      </c>
      <c r="J31" s="106">
        <f>SUM(J32:J45)</f>
        <v>804592.94</v>
      </c>
    </row>
    <row r="32" spans="2:10" ht="15.75" customHeight="1">
      <c r="B32" s="107" t="s">
        <v>15</v>
      </c>
      <c r="C32" s="108" t="s">
        <v>152</v>
      </c>
      <c r="D32" s="177" t="s">
        <v>153</v>
      </c>
      <c r="E32" s="178"/>
      <c r="F32" s="178"/>
      <c r="G32" s="179"/>
      <c r="H32" s="109"/>
      <c r="I32" s="111">
        <v>773065.06</v>
      </c>
      <c r="J32" s="111">
        <v>695259.39</v>
      </c>
    </row>
    <row r="33" spans="2:10" ht="15.75" customHeight="1">
      <c r="B33" s="107" t="s">
        <v>28</v>
      </c>
      <c r="C33" s="108" t="s">
        <v>154</v>
      </c>
      <c r="D33" s="177" t="s">
        <v>155</v>
      </c>
      <c r="E33" s="178"/>
      <c r="F33" s="178"/>
      <c r="G33" s="179"/>
      <c r="H33" s="109"/>
      <c r="I33" s="111">
        <v>17911.78</v>
      </c>
      <c r="J33" s="111">
        <v>7968.08</v>
      </c>
    </row>
    <row r="34" spans="2:10" ht="15.75" customHeight="1">
      <c r="B34" s="107" t="s">
        <v>45</v>
      </c>
      <c r="C34" s="108" t="s">
        <v>156</v>
      </c>
      <c r="D34" s="177" t="s">
        <v>157</v>
      </c>
      <c r="E34" s="178"/>
      <c r="F34" s="178"/>
      <c r="G34" s="179"/>
      <c r="H34" s="109"/>
      <c r="I34" s="111">
        <v>30771.94</v>
      </c>
      <c r="J34" s="111">
        <v>18487.310000000001</v>
      </c>
    </row>
    <row r="35" spans="2:10" ht="15.75" customHeight="1">
      <c r="B35" s="107" t="s">
        <v>47</v>
      </c>
      <c r="C35" s="108" t="s">
        <v>158</v>
      </c>
      <c r="D35" s="180" t="s">
        <v>159</v>
      </c>
      <c r="E35" s="181"/>
      <c r="F35" s="181"/>
      <c r="G35" s="182"/>
      <c r="H35" s="109"/>
      <c r="I35" s="111">
        <v>0</v>
      </c>
      <c r="J35" s="111">
        <v>0</v>
      </c>
    </row>
    <row r="36" spans="2:10" ht="15.75" customHeight="1">
      <c r="B36" s="107" t="s">
        <v>73</v>
      </c>
      <c r="C36" s="108" t="s">
        <v>160</v>
      </c>
      <c r="D36" s="180" t="s">
        <v>161</v>
      </c>
      <c r="E36" s="181"/>
      <c r="F36" s="181"/>
      <c r="G36" s="182"/>
      <c r="H36" s="109"/>
      <c r="I36" s="111" t="s">
        <v>19</v>
      </c>
      <c r="J36" s="111" t="s">
        <v>19</v>
      </c>
    </row>
    <row r="37" spans="2:10" ht="15.75" customHeight="1">
      <c r="B37" s="107" t="s">
        <v>162</v>
      </c>
      <c r="C37" s="108" t="s">
        <v>163</v>
      </c>
      <c r="D37" s="180" t="s">
        <v>164</v>
      </c>
      <c r="E37" s="181"/>
      <c r="F37" s="181"/>
      <c r="G37" s="182"/>
      <c r="H37" s="109"/>
      <c r="I37" s="111">
        <v>1870.87</v>
      </c>
      <c r="J37" s="111">
        <v>1709.1</v>
      </c>
    </row>
    <row r="38" spans="2:10" ht="15.75" customHeight="1">
      <c r="B38" s="107" t="s">
        <v>165</v>
      </c>
      <c r="C38" s="108" t="s">
        <v>166</v>
      </c>
      <c r="D38" s="180" t="s">
        <v>167</v>
      </c>
      <c r="E38" s="181"/>
      <c r="F38" s="181"/>
      <c r="G38" s="182"/>
      <c r="H38" s="109"/>
      <c r="I38" s="111">
        <v>774.25</v>
      </c>
      <c r="J38" s="111">
        <v>7336.24</v>
      </c>
    </row>
    <row r="39" spans="2:10" ht="15.75" customHeight="1">
      <c r="B39" s="107" t="s">
        <v>168</v>
      </c>
      <c r="C39" s="108" t="s">
        <v>169</v>
      </c>
      <c r="D39" s="177" t="s">
        <v>169</v>
      </c>
      <c r="E39" s="178"/>
      <c r="F39" s="178"/>
      <c r="G39" s="179"/>
      <c r="H39" s="109"/>
      <c r="I39" s="111" t="s">
        <v>19</v>
      </c>
      <c r="J39" s="111" t="s">
        <v>19</v>
      </c>
    </row>
    <row r="40" spans="2:10" ht="15.75" customHeight="1">
      <c r="B40" s="107" t="s">
        <v>170</v>
      </c>
      <c r="C40" s="108" t="s">
        <v>171</v>
      </c>
      <c r="D40" s="180" t="s">
        <v>171</v>
      </c>
      <c r="E40" s="181"/>
      <c r="F40" s="181"/>
      <c r="G40" s="182"/>
      <c r="H40" s="109"/>
      <c r="I40" s="111">
        <v>115033.85</v>
      </c>
      <c r="J40" s="111">
        <v>69236.61</v>
      </c>
    </row>
    <row r="41" spans="2:10" ht="15.75" customHeight="1">
      <c r="B41" s="107" t="s">
        <v>172</v>
      </c>
      <c r="C41" s="108" t="s">
        <v>173</v>
      </c>
      <c r="D41" s="177" t="s">
        <v>174</v>
      </c>
      <c r="E41" s="178"/>
      <c r="F41" s="178"/>
      <c r="G41" s="179"/>
      <c r="H41" s="109"/>
      <c r="I41" s="111" t="s">
        <v>19</v>
      </c>
      <c r="J41" s="111" t="s">
        <v>19</v>
      </c>
    </row>
    <row r="42" spans="2:10" ht="15.75" customHeight="1">
      <c r="B42" s="107" t="s">
        <v>175</v>
      </c>
      <c r="C42" s="108" t="s">
        <v>176</v>
      </c>
      <c r="D42" s="177" t="s">
        <v>177</v>
      </c>
      <c r="E42" s="178"/>
      <c r="F42" s="178"/>
      <c r="G42" s="179"/>
      <c r="H42" s="109"/>
      <c r="I42" s="111" t="s">
        <v>19</v>
      </c>
      <c r="J42" s="111" t="s">
        <v>19</v>
      </c>
    </row>
    <row r="43" spans="2:10" ht="15.75" customHeight="1">
      <c r="B43" s="107" t="s">
        <v>178</v>
      </c>
      <c r="C43" s="108" t="s">
        <v>179</v>
      </c>
      <c r="D43" s="177" t="s">
        <v>180</v>
      </c>
      <c r="E43" s="178"/>
      <c r="F43" s="178"/>
      <c r="G43" s="179"/>
      <c r="H43" s="109"/>
      <c r="I43" s="111" t="s">
        <v>19</v>
      </c>
      <c r="J43" s="111" t="s">
        <v>19</v>
      </c>
    </row>
    <row r="44" spans="2:10" ht="15.75" customHeight="1">
      <c r="B44" s="107" t="s">
        <v>181</v>
      </c>
      <c r="C44" s="108" t="s">
        <v>182</v>
      </c>
      <c r="D44" s="177" t="s">
        <v>183</v>
      </c>
      <c r="E44" s="178"/>
      <c r="F44" s="178"/>
      <c r="G44" s="179"/>
      <c r="H44" s="109"/>
      <c r="I44" s="111">
        <v>6374.02</v>
      </c>
      <c r="J44" s="111">
        <v>4596.21</v>
      </c>
    </row>
    <row r="45" spans="2:10" ht="15.75" customHeight="1">
      <c r="B45" s="107" t="s">
        <v>184</v>
      </c>
      <c r="C45" s="108" t="s">
        <v>185</v>
      </c>
      <c r="D45" s="159" t="s">
        <v>186</v>
      </c>
      <c r="E45" s="160"/>
      <c r="F45" s="160"/>
      <c r="G45" s="161"/>
      <c r="H45" s="109"/>
      <c r="I45" s="111">
        <v>0</v>
      </c>
      <c r="J45" s="111">
        <v>0</v>
      </c>
    </row>
    <row r="46" spans="2:10" ht="15.75" customHeight="1">
      <c r="B46" s="104" t="s">
        <v>50</v>
      </c>
      <c r="C46" s="114" t="s">
        <v>187</v>
      </c>
      <c r="D46" s="165" t="s">
        <v>187</v>
      </c>
      <c r="E46" s="166"/>
      <c r="F46" s="166"/>
      <c r="G46" s="167"/>
      <c r="H46" s="105"/>
      <c r="I46" s="106">
        <f>I21-I31</f>
        <v>1961.4700000000885</v>
      </c>
      <c r="J46" s="106">
        <f>J21-J31</f>
        <v>497.65000000002328</v>
      </c>
    </row>
    <row r="47" spans="2:10" ht="15.75" customHeight="1">
      <c r="B47" s="104" t="s">
        <v>76</v>
      </c>
      <c r="C47" s="104" t="s">
        <v>188</v>
      </c>
      <c r="D47" s="168" t="s">
        <v>188</v>
      </c>
      <c r="E47" s="169"/>
      <c r="F47" s="169"/>
      <c r="G47" s="170"/>
      <c r="H47" s="115"/>
      <c r="I47" s="106">
        <f>IF(TYPE(I48)=1,I48,0)+IF(TYPE(I49)=1,I49,0)+IF(TYPE(I50)=1,I50,0)</f>
        <v>0</v>
      </c>
      <c r="J47" s="106">
        <f>IF(TYPE(J48)=1,J48,0)+IF(TYPE(J49)=1,J49,0)+IF(TYPE(J50)=1,J50,0)</f>
        <v>0</v>
      </c>
    </row>
    <row r="48" spans="2:10" ht="15.75" customHeight="1">
      <c r="B48" s="112" t="s">
        <v>189</v>
      </c>
      <c r="C48" s="108" t="s">
        <v>190</v>
      </c>
      <c r="D48" s="159" t="s">
        <v>191</v>
      </c>
      <c r="E48" s="160"/>
      <c r="F48" s="160"/>
      <c r="G48" s="161"/>
      <c r="H48" s="116"/>
      <c r="I48" s="110"/>
      <c r="J48" s="111"/>
    </row>
    <row r="49" spans="2:10" ht="15.75" customHeight="1">
      <c r="B49" s="112" t="s">
        <v>28</v>
      </c>
      <c r="C49" s="108" t="s">
        <v>192</v>
      </c>
      <c r="D49" s="159" t="s">
        <v>192</v>
      </c>
      <c r="E49" s="160"/>
      <c r="F49" s="160"/>
      <c r="G49" s="161"/>
      <c r="H49" s="116"/>
      <c r="I49" s="111"/>
      <c r="J49" s="111"/>
    </row>
    <row r="50" spans="2:10" ht="15.75" customHeight="1">
      <c r="B50" s="112" t="s">
        <v>193</v>
      </c>
      <c r="C50" s="108" t="s">
        <v>194</v>
      </c>
      <c r="D50" s="159" t="s">
        <v>195</v>
      </c>
      <c r="E50" s="160"/>
      <c r="F50" s="160"/>
      <c r="G50" s="161"/>
      <c r="H50" s="116"/>
      <c r="I50" s="111" t="s">
        <v>19</v>
      </c>
      <c r="J50" s="111" t="s">
        <v>19</v>
      </c>
    </row>
    <row r="51" spans="2:10" ht="15.75" customHeight="1">
      <c r="B51" s="104" t="s">
        <v>83</v>
      </c>
      <c r="C51" s="114" t="s">
        <v>196</v>
      </c>
      <c r="D51" s="165" t="s">
        <v>196</v>
      </c>
      <c r="E51" s="166"/>
      <c r="F51" s="166"/>
      <c r="G51" s="167"/>
      <c r="H51" s="115"/>
      <c r="I51" s="111" t="s">
        <v>19</v>
      </c>
      <c r="J51" s="111" t="s">
        <v>19</v>
      </c>
    </row>
    <row r="52" spans="2:10" ht="30" customHeight="1">
      <c r="B52" s="104" t="s">
        <v>109</v>
      </c>
      <c r="C52" s="114" t="s">
        <v>197</v>
      </c>
      <c r="D52" s="171" t="s">
        <v>197</v>
      </c>
      <c r="E52" s="172"/>
      <c r="F52" s="172"/>
      <c r="G52" s="173"/>
      <c r="H52" s="115"/>
      <c r="I52" s="111" t="s">
        <v>19</v>
      </c>
      <c r="J52" s="111" t="s">
        <v>19</v>
      </c>
    </row>
    <row r="53" spans="2:10" ht="15.75" customHeight="1">
      <c r="B53" s="104" t="s">
        <v>121</v>
      </c>
      <c r="C53" s="114" t="s">
        <v>198</v>
      </c>
      <c r="D53" s="165" t="s">
        <v>198</v>
      </c>
      <c r="E53" s="166"/>
      <c r="F53" s="166"/>
      <c r="G53" s="167"/>
      <c r="H53" s="115"/>
      <c r="I53" s="111" t="s">
        <v>19</v>
      </c>
      <c r="J53" s="111" t="s">
        <v>19</v>
      </c>
    </row>
    <row r="54" spans="2:10" ht="30" customHeight="1">
      <c r="B54" s="104" t="s">
        <v>199</v>
      </c>
      <c r="C54" s="104" t="s">
        <v>200</v>
      </c>
      <c r="D54" s="174" t="s">
        <v>200</v>
      </c>
      <c r="E54" s="175"/>
      <c r="F54" s="175"/>
      <c r="G54" s="176"/>
      <c r="H54" s="115"/>
      <c r="I54" s="106">
        <f>SUM(I46,I47,I51,I52,I53)</f>
        <v>1961.4700000000885</v>
      </c>
      <c r="J54" s="106">
        <f>SUM(J46,J47,J51,J52,J53)</f>
        <v>497.65000000002328</v>
      </c>
    </row>
    <row r="55" spans="2:10" ht="15.75" customHeight="1">
      <c r="B55" s="104" t="s">
        <v>15</v>
      </c>
      <c r="C55" s="104" t="s">
        <v>201</v>
      </c>
      <c r="D55" s="168" t="s">
        <v>201</v>
      </c>
      <c r="E55" s="169"/>
      <c r="F55" s="169"/>
      <c r="G55" s="170"/>
      <c r="H55" s="115"/>
      <c r="I55" s="111" t="s">
        <v>19</v>
      </c>
      <c r="J55" s="111" t="s">
        <v>19</v>
      </c>
    </row>
    <row r="56" spans="2:10" ht="15.75" customHeight="1">
      <c r="B56" s="104" t="s">
        <v>202</v>
      </c>
      <c r="C56" s="114" t="s">
        <v>203</v>
      </c>
      <c r="D56" s="165" t="s">
        <v>203</v>
      </c>
      <c r="E56" s="166"/>
      <c r="F56" s="166"/>
      <c r="G56" s="167"/>
      <c r="H56" s="115"/>
      <c r="I56" s="106">
        <f>SUM(I54,I55)</f>
        <v>1961.4700000000885</v>
      </c>
      <c r="J56" s="106">
        <f>SUM(J54,J55)</f>
        <v>497.65000000002328</v>
      </c>
    </row>
    <row r="57" spans="2:10" ht="15.75" customHeight="1">
      <c r="B57" s="112" t="s">
        <v>15</v>
      </c>
      <c r="C57" s="108" t="s">
        <v>204</v>
      </c>
      <c r="D57" s="159" t="s">
        <v>204</v>
      </c>
      <c r="E57" s="160"/>
      <c r="F57" s="160"/>
      <c r="G57" s="161"/>
      <c r="H57" s="116"/>
      <c r="I57" s="110"/>
      <c r="J57" s="110"/>
    </row>
    <row r="58" spans="2:10" ht="15.75" customHeight="1">
      <c r="B58" s="112" t="s">
        <v>28</v>
      </c>
      <c r="C58" s="108" t="s">
        <v>205</v>
      </c>
      <c r="D58" s="159" t="s">
        <v>205</v>
      </c>
      <c r="E58" s="160"/>
      <c r="F58" s="160"/>
      <c r="G58" s="161"/>
      <c r="H58" s="116"/>
      <c r="I58" s="110"/>
      <c r="J58" s="110"/>
    </row>
    <row r="59" spans="2:10">
      <c r="B59" s="9"/>
      <c r="C59" s="9"/>
      <c r="D59" s="9"/>
      <c r="E59" s="9"/>
    </row>
    <row r="60" spans="2:10" ht="15.75" customHeight="1">
      <c r="B60" s="162" t="s">
        <v>255</v>
      </c>
      <c r="C60" s="162"/>
      <c r="D60" s="162"/>
      <c r="E60" s="162"/>
      <c r="F60" s="162"/>
      <c r="G60" s="162"/>
      <c r="H60" s="117"/>
      <c r="I60" s="163" t="s">
        <v>273</v>
      </c>
      <c r="J60" s="163"/>
    </row>
    <row r="61" spans="2:10" s="15" customFormat="1" ht="18.75" customHeight="1">
      <c r="B61" s="157" t="s">
        <v>206</v>
      </c>
      <c r="C61" s="157"/>
      <c r="D61" s="157"/>
      <c r="E61" s="157"/>
      <c r="F61" s="157"/>
      <c r="G61" s="157"/>
      <c r="H61" s="10" t="s">
        <v>124</v>
      </c>
      <c r="I61" s="158" t="s">
        <v>125</v>
      </c>
      <c r="J61" s="158"/>
    </row>
    <row r="62" spans="2:10" s="15" customFormat="1" ht="10.5" customHeight="1">
      <c r="B62" s="26"/>
      <c r="C62" s="26"/>
      <c r="D62" s="26"/>
      <c r="E62" s="26"/>
      <c r="F62" s="26"/>
      <c r="G62" s="26"/>
      <c r="H62" s="26"/>
      <c r="I62" s="11"/>
      <c r="J62" s="11"/>
    </row>
    <row r="63" spans="2:10" s="15" customFormat="1" ht="15" customHeight="1">
      <c r="B63" s="164" t="s">
        <v>266</v>
      </c>
      <c r="C63" s="164"/>
      <c r="D63" s="164"/>
      <c r="E63" s="164"/>
      <c r="F63" s="164"/>
      <c r="G63" s="164"/>
      <c r="H63" s="118"/>
      <c r="I63" s="163" t="s">
        <v>267</v>
      </c>
      <c r="J63" s="163"/>
    </row>
    <row r="64" spans="2:10" s="15" customFormat="1" ht="12" customHeight="1">
      <c r="B64" s="157" t="s">
        <v>207</v>
      </c>
      <c r="C64" s="157"/>
      <c r="D64" s="157"/>
      <c r="E64" s="157"/>
      <c r="F64" s="157"/>
      <c r="G64" s="157"/>
      <c r="H64" s="10" t="s">
        <v>208</v>
      </c>
      <c r="I64" s="158" t="s">
        <v>125</v>
      </c>
      <c r="J64" s="158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" right="0.7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8D04-2092-4CDC-A349-90C60ACC6D7B}">
  <sheetPr>
    <pageSetUpPr fitToPage="1"/>
  </sheetPr>
  <dimension ref="A1:P29"/>
  <sheetViews>
    <sheetView workbookViewId="0">
      <selection activeCell="G7" sqref="G7:H7"/>
    </sheetView>
  </sheetViews>
  <sheetFormatPr defaultColWidth="9.109375" defaultRowHeight="13.8"/>
  <cols>
    <col min="1" max="1" width="9.109375" style="6"/>
    <col min="2" max="2" width="6" style="19" customWidth="1"/>
    <col min="3" max="3" width="32.88671875" style="6" customWidth="1"/>
    <col min="4" max="11" width="15.6640625" style="6" customWidth="1"/>
    <col min="12" max="12" width="13.109375" style="6" customWidth="1"/>
    <col min="13" max="14" width="15.6640625" style="6" customWidth="1"/>
    <col min="15" max="15" width="20.33203125" style="6" customWidth="1"/>
    <col min="16" max="16384" width="9.109375" style="6"/>
  </cols>
  <sheetData>
    <row r="1" spans="2:15"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2:15" ht="15" customHeight="1">
      <c r="J2" s="6" t="s">
        <v>216</v>
      </c>
    </row>
    <row r="3" spans="2:15" ht="15" customHeight="1">
      <c r="J3" s="6" t="s">
        <v>217</v>
      </c>
    </row>
    <row r="4" spans="2:15" ht="15" customHeight="1">
      <c r="G4" s="119" t="s">
        <v>276</v>
      </c>
      <c r="H4" s="119"/>
    </row>
    <row r="5" spans="2:15" ht="15" customHeight="1">
      <c r="B5" s="197" t="s">
        <v>218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2:15">
      <c r="B6" s="197" t="s">
        <v>219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15" customHeight="1">
      <c r="G7" s="199" t="s">
        <v>278</v>
      </c>
      <c r="H7" s="199"/>
    </row>
    <row r="8" spans="2:15" ht="15" customHeight="1">
      <c r="B8" s="197" t="s">
        <v>220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</row>
    <row r="9" spans="2:15">
      <c r="G9" s="199"/>
      <c r="H9" s="199"/>
    </row>
    <row r="10" spans="2:15" ht="15" customHeight="1">
      <c r="B10" s="202" t="s">
        <v>8</v>
      </c>
      <c r="C10" s="202" t="s">
        <v>221</v>
      </c>
      <c r="D10" s="202" t="s">
        <v>222</v>
      </c>
      <c r="E10" s="204" t="s">
        <v>223</v>
      </c>
      <c r="F10" s="205"/>
      <c r="G10" s="205"/>
      <c r="H10" s="205"/>
      <c r="I10" s="205"/>
      <c r="J10" s="205"/>
      <c r="K10" s="205"/>
      <c r="L10" s="205"/>
      <c r="M10" s="206"/>
      <c r="N10" s="202" t="s">
        <v>224</v>
      </c>
    </row>
    <row r="11" spans="2:15" ht="96.6">
      <c r="B11" s="203"/>
      <c r="C11" s="203"/>
      <c r="D11" s="203"/>
      <c r="E11" s="120" t="s">
        <v>225</v>
      </c>
      <c r="F11" s="120" t="s">
        <v>226</v>
      </c>
      <c r="G11" s="120" t="s">
        <v>227</v>
      </c>
      <c r="H11" s="120" t="s">
        <v>228</v>
      </c>
      <c r="I11" s="120" t="s">
        <v>229</v>
      </c>
      <c r="J11" s="12" t="s">
        <v>230</v>
      </c>
      <c r="K11" s="120" t="s">
        <v>231</v>
      </c>
      <c r="L11" s="120" t="s">
        <v>232</v>
      </c>
      <c r="M11" s="121" t="s">
        <v>233</v>
      </c>
      <c r="N11" s="203"/>
    </row>
    <row r="12" spans="2:15" ht="15" customHeight="1">
      <c r="B12" s="122">
        <v>1</v>
      </c>
      <c r="C12" s="122">
        <v>2</v>
      </c>
      <c r="D12" s="122">
        <v>3</v>
      </c>
      <c r="E12" s="122">
        <v>4</v>
      </c>
      <c r="F12" s="122">
        <v>5</v>
      </c>
      <c r="G12" s="122">
        <v>6</v>
      </c>
      <c r="H12" s="122">
        <v>7</v>
      </c>
      <c r="I12" s="122">
        <v>8</v>
      </c>
      <c r="J12" s="122">
        <v>9</v>
      </c>
      <c r="K12" s="122">
        <v>10</v>
      </c>
      <c r="L12" s="123" t="s">
        <v>234</v>
      </c>
      <c r="M12" s="122">
        <v>12</v>
      </c>
      <c r="N12" s="122">
        <v>13</v>
      </c>
    </row>
    <row r="13" spans="2:15" ht="71.25" customHeight="1">
      <c r="B13" s="124" t="s">
        <v>235</v>
      </c>
      <c r="C13" s="125" t="s">
        <v>236</v>
      </c>
      <c r="D13" s="126">
        <f t="shared" ref="D13:M13" si="0">SUM(D14:D15)</f>
        <v>0</v>
      </c>
      <c r="E13" s="126">
        <f t="shared" si="0"/>
        <v>302004.42</v>
      </c>
      <c r="F13" s="126">
        <f t="shared" si="0"/>
        <v>0</v>
      </c>
      <c r="G13" s="126">
        <f t="shared" si="0"/>
        <v>149.87</v>
      </c>
      <c r="H13" s="126">
        <f t="shared" si="0"/>
        <v>0</v>
      </c>
      <c r="I13" s="126">
        <f t="shared" si="0"/>
        <v>0</v>
      </c>
      <c r="J13" s="126">
        <f t="shared" si="0"/>
        <v>-301629.28999999998</v>
      </c>
      <c r="K13" s="126">
        <f t="shared" si="0"/>
        <v>0</v>
      </c>
      <c r="L13" s="126">
        <f t="shared" si="0"/>
        <v>0</v>
      </c>
      <c r="M13" s="126">
        <f t="shared" si="0"/>
        <v>0</v>
      </c>
      <c r="N13" s="126">
        <f t="shared" ref="N13:N25" si="1">SUM(D13:M13)</f>
        <v>525</v>
      </c>
      <c r="O13" s="13"/>
    </row>
    <row r="14" spans="2:15" ht="15.6">
      <c r="B14" s="127" t="s">
        <v>237</v>
      </c>
      <c r="C14" s="128" t="s">
        <v>238</v>
      </c>
      <c r="D14" s="129">
        <v>0</v>
      </c>
      <c r="E14" s="129"/>
      <c r="F14" s="129">
        <v>17508.310000000001</v>
      </c>
      <c r="G14" s="129">
        <v>149.87</v>
      </c>
      <c r="H14" s="129" t="s">
        <v>19</v>
      </c>
      <c r="I14" s="129" t="s">
        <v>19</v>
      </c>
      <c r="J14" s="129">
        <v>-17133.18</v>
      </c>
      <c r="K14" s="129" t="s">
        <v>19</v>
      </c>
      <c r="L14" s="129" t="s">
        <v>19</v>
      </c>
      <c r="M14" s="129">
        <v>0</v>
      </c>
      <c r="N14" s="129">
        <f t="shared" si="1"/>
        <v>525</v>
      </c>
      <c r="O14" s="14"/>
    </row>
    <row r="15" spans="2:15" ht="15.6">
      <c r="B15" s="127" t="s">
        <v>239</v>
      </c>
      <c r="C15" s="128" t="s">
        <v>240</v>
      </c>
      <c r="D15" s="129">
        <v>0</v>
      </c>
      <c r="E15" s="129">
        <v>302004.42</v>
      </c>
      <c r="F15" s="129">
        <v>-17508.310000000001</v>
      </c>
      <c r="G15" s="129" t="s">
        <v>19</v>
      </c>
      <c r="H15" s="129" t="s">
        <v>19</v>
      </c>
      <c r="I15" s="129" t="s">
        <v>19</v>
      </c>
      <c r="J15" s="129">
        <v>-284496.11</v>
      </c>
      <c r="K15" s="129" t="s">
        <v>19</v>
      </c>
      <c r="L15" s="129" t="s">
        <v>19</v>
      </c>
      <c r="M15" s="129">
        <v>0</v>
      </c>
      <c r="N15" s="129">
        <f t="shared" si="1"/>
        <v>0</v>
      </c>
      <c r="O15" s="13"/>
    </row>
    <row r="16" spans="2:15" ht="69">
      <c r="B16" s="124" t="s">
        <v>241</v>
      </c>
      <c r="C16" s="125" t="s">
        <v>242</v>
      </c>
      <c r="D16" s="126">
        <f t="shared" ref="D16:M16" si="2">SUM(D17:D18)</f>
        <v>316873.93</v>
      </c>
      <c r="E16" s="126">
        <f t="shared" si="2"/>
        <v>494977.25</v>
      </c>
      <c r="F16" s="126">
        <f t="shared" si="2"/>
        <v>0</v>
      </c>
      <c r="G16" s="126">
        <f t="shared" si="2"/>
        <v>54.82</v>
      </c>
      <c r="H16" s="126">
        <f t="shared" si="2"/>
        <v>0</v>
      </c>
      <c r="I16" s="126">
        <f t="shared" si="2"/>
        <v>0</v>
      </c>
      <c r="J16" s="126">
        <f t="shared" si="2"/>
        <v>-499973.18</v>
      </c>
      <c r="K16" s="126">
        <f t="shared" si="2"/>
        <v>0</v>
      </c>
      <c r="L16" s="126">
        <f t="shared" si="2"/>
        <v>0</v>
      </c>
      <c r="M16" s="126">
        <f t="shared" si="2"/>
        <v>0</v>
      </c>
      <c r="N16" s="126">
        <f t="shared" si="1"/>
        <v>311932.81999999989</v>
      </c>
      <c r="O16" s="13"/>
    </row>
    <row r="17" spans="1:16" ht="15.6">
      <c r="B17" s="127" t="s">
        <v>243</v>
      </c>
      <c r="C17" s="128" t="s">
        <v>238</v>
      </c>
      <c r="D17" s="129">
        <v>316873.93</v>
      </c>
      <c r="E17" s="129">
        <v>40843.360000000001</v>
      </c>
      <c r="F17" s="129">
        <v>97.58</v>
      </c>
      <c r="G17" s="129">
        <v>54.82</v>
      </c>
      <c r="H17" s="129" t="s">
        <v>19</v>
      </c>
      <c r="I17" s="129" t="s">
        <v>19</v>
      </c>
      <c r="J17" s="129">
        <v>-46299.29</v>
      </c>
      <c r="K17" s="129" t="s">
        <v>19</v>
      </c>
      <c r="L17" s="129" t="s">
        <v>19</v>
      </c>
      <c r="M17" s="129">
        <v>0</v>
      </c>
      <c r="N17" s="129">
        <f t="shared" si="1"/>
        <v>311570.40000000002</v>
      </c>
      <c r="O17" s="13"/>
    </row>
    <row r="18" spans="1:16" ht="15.6">
      <c r="B18" s="127" t="s">
        <v>244</v>
      </c>
      <c r="C18" s="128" t="s">
        <v>240</v>
      </c>
      <c r="D18" s="129">
        <v>0</v>
      </c>
      <c r="E18" s="129">
        <v>454133.89</v>
      </c>
      <c r="F18" s="129">
        <v>-97.58</v>
      </c>
      <c r="G18" s="129" t="s">
        <v>19</v>
      </c>
      <c r="H18" s="129" t="s">
        <v>19</v>
      </c>
      <c r="I18" s="129" t="s">
        <v>19</v>
      </c>
      <c r="J18" s="129">
        <v>-453673.89</v>
      </c>
      <c r="K18" s="129" t="s">
        <v>19</v>
      </c>
      <c r="L18" s="129" t="s">
        <v>19</v>
      </c>
      <c r="M18" s="129">
        <v>0</v>
      </c>
      <c r="N18" s="129">
        <f t="shared" si="1"/>
        <v>362.4199999999837</v>
      </c>
      <c r="O18" s="13"/>
    </row>
    <row r="19" spans="1:16" ht="110.4">
      <c r="B19" s="124" t="s">
        <v>245</v>
      </c>
      <c r="C19" s="125" t="s">
        <v>246</v>
      </c>
      <c r="D19" s="126">
        <f t="shared" ref="D19:M19" si="3">SUM(D20:D21)</f>
        <v>0</v>
      </c>
      <c r="E19" s="126">
        <f t="shared" si="3"/>
        <v>8810.74</v>
      </c>
      <c r="F19" s="126">
        <f t="shared" si="3"/>
        <v>0</v>
      </c>
      <c r="G19" s="126">
        <f t="shared" si="3"/>
        <v>2.68</v>
      </c>
      <c r="H19" s="126">
        <f t="shared" si="3"/>
        <v>0</v>
      </c>
      <c r="I19" s="126">
        <f t="shared" si="3"/>
        <v>0</v>
      </c>
      <c r="J19" s="126">
        <f t="shared" si="3"/>
        <v>-2.68</v>
      </c>
      <c r="K19" s="126">
        <f t="shared" si="3"/>
        <v>0</v>
      </c>
      <c r="L19" s="126">
        <f t="shared" si="3"/>
        <v>0</v>
      </c>
      <c r="M19" s="126">
        <f t="shared" si="3"/>
        <v>0</v>
      </c>
      <c r="N19" s="126">
        <f t="shared" si="1"/>
        <v>8810.74</v>
      </c>
      <c r="O19" s="13"/>
    </row>
    <row r="20" spans="1:16" ht="15.6">
      <c r="B20" s="127" t="s">
        <v>247</v>
      </c>
      <c r="C20" s="128" t="s">
        <v>238</v>
      </c>
      <c r="D20" s="129">
        <v>0</v>
      </c>
      <c r="E20" s="129">
        <v>8810.74</v>
      </c>
      <c r="F20" s="129" t="s">
        <v>19</v>
      </c>
      <c r="G20" s="129">
        <v>2.68</v>
      </c>
      <c r="H20" s="129" t="s">
        <v>19</v>
      </c>
      <c r="I20" s="129" t="s">
        <v>19</v>
      </c>
      <c r="J20" s="129">
        <v>-2.68</v>
      </c>
      <c r="K20" s="129" t="s">
        <v>19</v>
      </c>
      <c r="L20" s="129" t="s">
        <v>19</v>
      </c>
      <c r="M20" s="129" t="s">
        <v>19</v>
      </c>
      <c r="N20" s="129">
        <f t="shared" si="1"/>
        <v>8810.74</v>
      </c>
      <c r="O20" s="13"/>
    </row>
    <row r="21" spans="1:16" ht="15.6">
      <c r="B21" s="127" t="s">
        <v>248</v>
      </c>
      <c r="C21" s="128" t="s">
        <v>240</v>
      </c>
      <c r="D21" s="129" t="s">
        <v>19</v>
      </c>
      <c r="E21" s="129" t="s">
        <v>19</v>
      </c>
      <c r="F21" s="129" t="s">
        <v>19</v>
      </c>
      <c r="G21" s="129" t="s">
        <v>19</v>
      </c>
      <c r="H21" s="129" t="s">
        <v>19</v>
      </c>
      <c r="I21" s="129" t="s">
        <v>19</v>
      </c>
      <c r="J21" s="129" t="s">
        <v>19</v>
      </c>
      <c r="K21" s="129" t="s">
        <v>19</v>
      </c>
      <c r="L21" s="129" t="s">
        <v>19</v>
      </c>
      <c r="M21" s="129" t="s">
        <v>19</v>
      </c>
      <c r="N21" s="129">
        <f t="shared" si="1"/>
        <v>0</v>
      </c>
      <c r="O21" s="13"/>
    </row>
    <row r="22" spans="1:16" ht="15.6">
      <c r="B22" s="124" t="s">
        <v>249</v>
      </c>
      <c r="C22" s="125" t="s">
        <v>250</v>
      </c>
      <c r="D22" s="126">
        <f t="shared" ref="D22:M22" si="4">SUM(D23:D24)</f>
        <v>8209.74</v>
      </c>
      <c r="E22" s="126">
        <f t="shared" si="4"/>
        <v>5755.87</v>
      </c>
      <c r="F22" s="126">
        <f t="shared" si="4"/>
        <v>0</v>
      </c>
      <c r="G22" s="126">
        <f t="shared" si="4"/>
        <v>2266.79</v>
      </c>
      <c r="H22" s="126">
        <f t="shared" si="4"/>
        <v>0</v>
      </c>
      <c r="I22" s="126">
        <f t="shared" si="4"/>
        <v>0</v>
      </c>
      <c r="J22" s="126">
        <f t="shared" si="4"/>
        <v>-9161.26</v>
      </c>
      <c r="K22" s="126">
        <f t="shared" si="4"/>
        <v>0</v>
      </c>
      <c r="L22" s="126">
        <f t="shared" si="4"/>
        <v>0</v>
      </c>
      <c r="M22" s="126">
        <f t="shared" si="4"/>
        <v>0</v>
      </c>
      <c r="N22" s="126">
        <f t="shared" si="1"/>
        <v>7071.1400000000012</v>
      </c>
      <c r="O22" s="13"/>
    </row>
    <row r="23" spans="1:16" ht="15.6">
      <c r="B23" s="127" t="s">
        <v>251</v>
      </c>
      <c r="C23" s="128" t="s">
        <v>238</v>
      </c>
      <c r="D23" s="129">
        <v>8209.74</v>
      </c>
      <c r="E23" s="129"/>
      <c r="F23" s="129" t="s">
        <v>19</v>
      </c>
      <c r="G23" s="129">
        <v>2266.79</v>
      </c>
      <c r="H23" s="129" t="s">
        <v>19</v>
      </c>
      <c r="I23" s="129" t="s">
        <v>19</v>
      </c>
      <c r="J23" s="129">
        <v>-9161.26</v>
      </c>
      <c r="K23" s="129" t="s">
        <v>19</v>
      </c>
      <c r="L23" s="129" t="s">
        <v>19</v>
      </c>
      <c r="M23" s="129" t="s">
        <v>19</v>
      </c>
      <c r="N23" s="129">
        <f t="shared" si="1"/>
        <v>1315.2699999999986</v>
      </c>
      <c r="O23" s="13"/>
    </row>
    <row r="24" spans="1:16" ht="15.6">
      <c r="B24" s="127" t="s">
        <v>252</v>
      </c>
      <c r="C24" s="128" t="s">
        <v>240</v>
      </c>
      <c r="D24" s="129">
        <v>0</v>
      </c>
      <c r="E24" s="129">
        <v>5755.87</v>
      </c>
      <c r="F24" s="129" t="s">
        <v>19</v>
      </c>
      <c r="G24" s="129" t="s">
        <v>19</v>
      </c>
      <c r="H24" s="129" t="s">
        <v>19</v>
      </c>
      <c r="I24" s="129" t="s">
        <v>19</v>
      </c>
      <c r="J24" s="129" t="s">
        <v>19</v>
      </c>
      <c r="K24" s="129" t="s">
        <v>19</v>
      </c>
      <c r="L24" s="129" t="s">
        <v>19</v>
      </c>
      <c r="M24" s="129" t="s">
        <v>19</v>
      </c>
      <c r="N24" s="129">
        <f t="shared" si="1"/>
        <v>5755.87</v>
      </c>
      <c r="O24" s="13"/>
    </row>
    <row r="25" spans="1:16" ht="15.6">
      <c r="B25" s="124" t="s">
        <v>253</v>
      </c>
      <c r="C25" s="125" t="s">
        <v>254</v>
      </c>
      <c r="D25" s="126">
        <f t="shared" ref="D25:M25" si="5">SUM(D13,D16,D19,D22)</f>
        <v>325083.67</v>
      </c>
      <c r="E25" s="126">
        <f t="shared" si="5"/>
        <v>811548.27999999991</v>
      </c>
      <c r="F25" s="126">
        <f t="shared" si="5"/>
        <v>0</v>
      </c>
      <c r="G25" s="126">
        <f t="shared" si="5"/>
        <v>2474.16</v>
      </c>
      <c r="H25" s="126">
        <f t="shared" si="5"/>
        <v>0</v>
      </c>
      <c r="I25" s="126">
        <f t="shared" si="5"/>
        <v>0</v>
      </c>
      <c r="J25" s="126">
        <f t="shared" si="5"/>
        <v>-810766.41</v>
      </c>
      <c r="K25" s="126">
        <f t="shared" si="5"/>
        <v>0</v>
      </c>
      <c r="L25" s="126">
        <f t="shared" si="5"/>
        <v>0</v>
      </c>
      <c r="M25" s="126">
        <f t="shared" si="5"/>
        <v>0</v>
      </c>
      <c r="N25" s="126">
        <f t="shared" si="1"/>
        <v>328339.69999999984</v>
      </c>
      <c r="O25" s="13"/>
    </row>
    <row r="26" spans="1:16" ht="15" customHeight="1">
      <c r="B26" s="200" t="s">
        <v>268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</row>
    <row r="27" spans="1:16" customFormat="1" ht="12.75" customHeight="1">
      <c r="A27" s="18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</row>
    <row r="28" spans="1:16" customFormat="1" ht="12.75" customHeight="1">
      <c r="A28" s="18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P28" s="18"/>
    </row>
    <row r="29" spans="1:16" s="101" customFormat="1" ht="12.75" customHeight="1">
      <c r="A29" s="18"/>
    </row>
  </sheetData>
  <mergeCells count="12">
    <mergeCell ref="B26:N28"/>
    <mergeCell ref="G9:H9"/>
    <mergeCell ref="B10:B11"/>
    <mergeCell ref="C10:C11"/>
    <mergeCell ref="D10:D11"/>
    <mergeCell ref="E10:M10"/>
    <mergeCell ref="N10:N11"/>
    <mergeCell ref="B8:N8"/>
    <mergeCell ref="B1:N1"/>
    <mergeCell ref="B5:N5"/>
    <mergeCell ref="B6:N6"/>
    <mergeCell ref="G7:H7"/>
  </mergeCells>
  <pageMargins left="0.7" right="0.7" top="0.75" bottom="0.75" header="0.3" footer="0.3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User</cp:lastModifiedBy>
  <cp:lastPrinted>2022-11-16T02:45:59Z</cp:lastPrinted>
  <dcterms:created xsi:type="dcterms:W3CDTF">2009-07-20T14:30:53Z</dcterms:created>
  <dcterms:modified xsi:type="dcterms:W3CDTF">2022-11-17T05:53:41Z</dcterms:modified>
</cp:coreProperties>
</file>