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rimrus\Desktop\saulutė\Finansinės ataskaitos\"/>
    </mc:Choice>
  </mc:AlternateContent>
  <xr:revisionPtr revIDLastSave="0" documentId="13_ncr:1_{C4994E38-174E-4FCB-9E8B-C9EB188A77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BA" sheetId="2" r:id="rId1"/>
    <sheet name="VRA" sheetId="3" r:id="rId2"/>
    <sheet name="Finansavimo sumo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" i="3" l="1"/>
  <c r="I47" i="3"/>
  <c r="J31" i="3"/>
  <c r="I31" i="3"/>
  <c r="J28" i="3"/>
  <c r="I28" i="3"/>
  <c r="J22" i="3"/>
  <c r="I22" i="3"/>
  <c r="J21" i="3"/>
  <c r="J46" i="3" s="1"/>
  <c r="J54" i="3" s="1"/>
  <c r="J56" i="3" s="1"/>
  <c r="I21" i="3"/>
  <c r="I46" i="3" s="1"/>
  <c r="I54" i="3" s="1"/>
  <c r="I56" i="3" s="1"/>
  <c r="H90" i="2"/>
  <c r="G90" i="2"/>
  <c r="H86" i="2"/>
  <c r="G86" i="2"/>
  <c r="G84" i="2" s="1"/>
  <c r="H84" i="2"/>
  <c r="H75" i="2"/>
  <c r="H69" i="2" s="1"/>
  <c r="G75" i="2"/>
  <c r="G69" i="2"/>
  <c r="H65" i="2"/>
  <c r="H64" i="2" s="1"/>
  <c r="H94" i="2" s="1"/>
  <c r="G65" i="2"/>
  <c r="G64" i="2" s="1"/>
  <c r="G94" i="2" s="1"/>
  <c r="H59" i="2"/>
  <c r="G59" i="2"/>
  <c r="H49" i="2"/>
  <c r="G49" i="2"/>
  <c r="H42" i="2"/>
  <c r="G42" i="2"/>
  <c r="H41" i="2"/>
  <c r="G41" i="2"/>
  <c r="H27" i="2"/>
  <c r="G27" i="2"/>
  <c r="G20" i="2" s="1"/>
  <c r="G58" i="2" s="1"/>
  <c r="H21" i="2"/>
  <c r="G21" i="2"/>
  <c r="H20" i="2"/>
  <c r="H58" i="2" s="1"/>
  <c r="I25" i="1"/>
  <c r="D25" i="1"/>
  <c r="N24" i="1"/>
  <c r="N23" i="1"/>
  <c r="M22" i="1"/>
  <c r="L22" i="1"/>
  <c r="K22" i="1"/>
  <c r="J22" i="1"/>
  <c r="I22" i="1"/>
  <c r="H22" i="1"/>
  <c r="G22" i="1"/>
  <c r="F22" i="1"/>
  <c r="E22" i="1"/>
  <c r="D22" i="1"/>
  <c r="N22" i="1" s="1"/>
  <c r="N21" i="1"/>
  <c r="N20" i="1"/>
  <c r="M19" i="1"/>
  <c r="L19" i="1"/>
  <c r="K19" i="1"/>
  <c r="J19" i="1"/>
  <c r="I19" i="1"/>
  <c r="H19" i="1"/>
  <c r="G19" i="1"/>
  <c r="F19" i="1"/>
  <c r="E19" i="1"/>
  <c r="D19" i="1"/>
  <c r="N19" i="1" s="1"/>
  <c r="N18" i="1"/>
  <c r="N17" i="1"/>
  <c r="M16" i="1"/>
  <c r="L16" i="1"/>
  <c r="K16" i="1"/>
  <c r="J16" i="1"/>
  <c r="I16" i="1"/>
  <c r="H16" i="1"/>
  <c r="G16" i="1"/>
  <c r="F16" i="1"/>
  <c r="E16" i="1"/>
  <c r="D16" i="1"/>
  <c r="N16" i="1" s="1"/>
  <c r="N15" i="1"/>
  <c r="N14" i="1"/>
  <c r="M13" i="1"/>
  <c r="M25" i="1" s="1"/>
  <c r="L13" i="1"/>
  <c r="L25" i="1" s="1"/>
  <c r="K13" i="1"/>
  <c r="K25" i="1" s="1"/>
  <c r="J13" i="1"/>
  <c r="J25" i="1" s="1"/>
  <c r="I13" i="1"/>
  <c r="H13" i="1"/>
  <c r="H25" i="1" s="1"/>
  <c r="G13" i="1"/>
  <c r="G25" i="1" s="1"/>
  <c r="F13" i="1"/>
  <c r="F25" i="1" s="1"/>
  <c r="E13" i="1"/>
  <c r="E25" i="1" s="1"/>
  <c r="D13" i="1"/>
  <c r="N13" i="1" s="1"/>
  <c r="N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G38" authorId="0" shapeId="0" xr:uid="{AA603942-8C5C-4914-A310-0538656E9121}">
      <text>
        <r>
          <rPr>
            <sz val="9"/>
            <color indexed="8"/>
            <rFont val="Tahoma"/>
            <charset val="186"/>
          </rPr>
          <t>#02_1_G39#</t>
        </r>
      </text>
    </comment>
    <comment ref="G68" authorId="0" shapeId="0" xr:uid="{33487CBD-4849-4BC1-A94C-5CB172864AE9}">
      <text>
        <r>
          <rPr>
            <sz val="9"/>
            <color indexed="8"/>
            <rFont val="Tahoma"/>
            <charset val="186"/>
          </rPr>
          <t>#02_1_G68#</t>
        </r>
      </text>
    </comment>
    <comment ref="G74" authorId="0" shapeId="0" xr:uid="{9E395094-04AA-4EE6-B55E-933490494AF1}">
      <text>
        <r>
          <rPr>
            <sz val="9"/>
            <color indexed="8"/>
            <rFont val="Tahoma"/>
            <charset val="186"/>
          </rPr>
          <t>#02_1_G74#</t>
        </r>
      </text>
    </comment>
    <comment ref="G76" authorId="0" shapeId="0" xr:uid="{1FF4BCC7-8CE8-4D5A-981E-06DEEB936044}">
      <text>
        <r>
          <rPr>
            <sz val="9"/>
            <color indexed="8"/>
            <rFont val="Tahoma"/>
            <charset val="186"/>
          </rPr>
          <t>#02_1_G76#</t>
        </r>
      </text>
    </comment>
    <comment ref="G77" authorId="0" shapeId="0" xr:uid="{2FF8A321-23D3-4FF7-8B60-97B584FC5145}">
      <text>
        <r>
          <rPr>
            <sz val="9"/>
            <color indexed="8"/>
            <rFont val="Tahoma"/>
            <charset val="186"/>
          </rPr>
          <t>#02_1_G77#</t>
        </r>
      </text>
    </comment>
    <comment ref="G78" authorId="0" shapeId="0" xr:uid="{D3E138DE-E1B4-43BA-B522-A7E9D852EC7A}">
      <text>
        <r>
          <rPr>
            <sz val="9"/>
            <color indexed="8"/>
            <rFont val="Tahoma"/>
            <charset val="186"/>
          </rPr>
          <t>#02_1_G78#</t>
        </r>
      </text>
    </comment>
    <comment ref="G81" authorId="0" shapeId="0" xr:uid="{B823A782-40E7-4CE6-BC1C-591A8677ABFB}">
      <text>
        <r>
          <rPr>
            <sz val="9"/>
            <color indexed="8"/>
            <rFont val="Tahoma"/>
            <charset val="186"/>
          </rPr>
          <t>#02_1_G81#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3" authorId="0" shapeId="0" xr:uid="{BDA51C8B-42E9-40FF-A669-41B80E39A70E}">
      <text>
        <r>
          <rPr>
            <sz val="9"/>
            <color indexed="8"/>
            <rFont val="Tahoma"/>
          </rPr>
          <t xml:space="preserve">#03_2_I23#
</t>
        </r>
      </text>
    </comment>
    <comment ref="I24" authorId="0" shapeId="0" xr:uid="{6C6C30CA-65B4-41A3-86BF-ADCABB2148AE}">
      <text>
        <r>
          <rPr>
            <sz val="9"/>
            <color indexed="8"/>
            <rFont val="Tahoma"/>
          </rPr>
          <t xml:space="preserve">#03_2_I24#
</t>
        </r>
      </text>
    </comment>
    <comment ref="I25" authorId="0" shapeId="0" xr:uid="{3D6F0D22-89FB-4AF3-B01D-7E1B24D42780}">
      <text>
        <r>
          <rPr>
            <sz val="9"/>
            <color indexed="8"/>
            <rFont val="Tahoma"/>
          </rPr>
          <t>#03_2_I25#</t>
        </r>
      </text>
    </comment>
    <comment ref="I26" authorId="0" shapeId="0" xr:uid="{470E0BCB-29E3-420B-BC63-C22CD870D402}">
      <text>
        <r>
          <rPr>
            <sz val="9"/>
            <color indexed="8"/>
            <rFont val="Tahoma"/>
          </rPr>
          <t>#03_2_I26#</t>
        </r>
      </text>
    </comment>
    <comment ref="I32" authorId="0" shapeId="0" xr:uid="{9EBA477A-E7FF-4749-97EF-56488105BC86}">
      <text>
        <r>
          <rPr>
            <sz val="9"/>
            <color indexed="8"/>
            <rFont val="Tahoma"/>
          </rPr>
          <t>#03_2_I32#</t>
        </r>
      </text>
    </comment>
    <comment ref="I33" authorId="0" shapeId="0" xr:uid="{C8922C1D-055B-4414-83E8-CBBE79332668}">
      <text>
        <r>
          <rPr>
            <sz val="9"/>
            <color indexed="8"/>
            <rFont val="Tahoma"/>
          </rPr>
          <t>#03_2_I33#</t>
        </r>
      </text>
    </comment>
    <comment ref="I34" authorId="0" shapeId="0" xr:uid="{C7867E67-5909-4B55-B6EE-D7C53EA2E9DE}">
      <text>
        <r>
          <rPr>
            <sz val="9"/>
            <color indexed="8"/>
            <rFont val="Tahoma"/>
          </rPr>
          <t>#03_2_I34#</t>
        </r>
      </text>
    </comment>
    <comment ref="I35" authorId="0" shapeId="0" xr:uid="{E6D7A884-59C0-4029-8B92-CB99CB8D2CD5}">
      <text>
        <r>
          <rPr>
            <sz val="9"/>
            <color indexed="8"/>
            <rFont val="Tahoma"/>
          </rPr>
          <t>#03_2_I35#</t>
        </r>
      </text>
    </comment>
    <comment ref="I36" authorId="0" shapeId="0" xr:uid="{59AAE2F1-469D-404E-86B3-BD3513094F8B}">
      <text>
        <r>
          <rPr>
            <sz val="9"/>
            <color indexed="8"/>
            <rFont val="Tahoma"/>
          </rPr>
          <t>#03_2_I36#</t>
        </r>
      </text>
    </comment>
    <comment ref="I37" authorId="0" shapeId="0" xr:uid="{24B7E25D-AE62-4262-B4D6-FC0DFA93A8FF}">
      <text>
        <r>
          <rPr>
            <sz val="9"/>
            <color indexed="8"/>
            <rFont val="Tahoma"/>
          </rPr>
          <t>#03_2_I37#</t>
        </r>
      </text>
    </comment>
    <comment ref="I38" authorId="0" shapeId="0" xr:uid="{A4A4C51F-C9AB-4872-A272-A29C61B55571}">
      <text>
        <r>
          <rPr>
            <sz val="9"/>
            <color indexed="8"/>
            <rFont val="Tahoma"/>
          </rPr>
          <t>#03_2_I38#</t>
        </r>
      </text>
    </comment>
    <comment ref="I39" authorId="0" shapeId="0" xr:uid="{89478F22-0816-4EC5-A35C-A147BCCB2C47}">
      <text>
        <r>
          <rPr>
            <sz val="9"/>
            <color indexed="8"/>
            <rFont val="Tahoma"/>
          </rPr>
          <t>#03_2_I39#</t>
        </r>
      </text>
    </comment>
    <comment ref="I40" authorId="0" shapeId="0" xr:uid="{89CFBE71-F2AD-441A-BF2A-68313082258D}">
      <text>
        <r>
          <rPr>
            <sz val="9"/>
            <color indexed="8"/>
            <rFont val="Tahoma"/>
          </rPr>
          <t>#03_2_I40#</t>
        </r>
      </text>
    </comment>
    <comment ref="I41" authorId="0" shapeId="0" xr:uid="{E14D67C5-5BA0-494B-BBFE-51E6DBD9CFE7}">
      <text>
        <r>
          <rPr>
            <sz val="9"/>
            <color indexed="8"/>
            <rFont val="Tahoma"/>
          </rPr>
          <t>#03_2_I41#</t>
        </r>
      </text>
    </comment>
    <comment ref="I42" authorId="0" shapeId="0" xr:uid="{08202010-0E51-4712-AE3C-6411FDC8CAC0}">
      <text>
        <r>
          <rPr>
            <sz val="9"/>
            <color indexed="8"/>
            <rFont val="Tahoma"/>
          </rPr>
          <t>#03_2_I42#</t>
        </r>
      </text>
    </comment>
    <comment ref="I43" authorId="0" shapeId="0" xr:uid="{E805EBB2-52FE-45F1-A616-EEA5B212FCA9}">
      <text>
        <r>
          <rPr>
            <sz val="9"/>
            <color indexed="8"/>
            <rFont val="Tahoma"/>
          </rPr>
          <t>#03_2_I43#</t>
        </r>
      </text>
    </comment>
    <comment ref="I44" authorId="0" shapeId="0" xr:uid="{5DD248EE-547A-4F0F-82A5-659AEAC91DA0}">
      <text>
        <r>
          <rPr>
            <sz val="9"/>
            <color indexed="8"/>
            <rFont val="Tahoma"/>
          </rPr>
          <t>#03_2_I44#</t>
        </r>
      </text>
    </comment>
    <comment ref="I45" authorId="0" shapeId="0" xr:uid="{0999C98A-4382-421A-95DF-F594F647FF54}">
      <text>
        <r>
          <rPr>
            <sz val="9"/>
            <color indexed="8"/>
            <rFont val="Tahoma"/>
          </rPr>
          <t>#03_2_I45#</t>
        </r>
      </text>
    </comment>
    <comment ref="I53" authorId="0" shapeId="0" xr:uid="{04FC1D40-3CD1-45FF-BEE3-6825AD208474}">
      <text>
        <r>
          <rPr>
            <sz val="9"/>
            <color indexed="8"/>
            <rFont val="Tahoma"/>
          </rPr>
          <t>#03_2_I53#</t>
        </r>
      </text>
    </comment>
    <comment ref="I55" authorId="0" shapeId="0" xr:uid="{9BCEF243-4BF8-473C-A35F-DCBAC28E28DD}">
      <text>
        <r>
          <rPr>
            <sz val="9"/>
            <color indexed="8"/>
            <rFont val="Tahoma"/>
          </rPr>
          <t>#03_2_I55#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D14" authorId="0" shapeId="0" xr:uid="{AFA27FFA-B303-4E5A-9CF6-5EB0081DB691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4" authorId="0" shapeId="0" xr:uid="{74EBBFEE-C35F-4C22-A36F-3596D1DF2C42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4" authorId="0" shapeId="0" xr:uid="{C78FCC8F-ACE8-41C5-B89D-873F4012D688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4" authorId="0" shapeId="0" xr:uid="{38A752A9-538F-43C2-B046-5C010C2F26D3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4" authorId="0" shapeId="0" xr:uid="{6EA59633-C888-4524-993C-A4A7C8D856D4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4" authorId="0" shapeId="0" xr:uid="{67941C2E-C86D-4445-9616-4C5747688973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4" authorId="0" shapeId="0" xr:uid="{0C6EA6BC-5213-4399-B222-FF8D43E22F48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4" authorId="0" shapeId="0" xr:uid="{5660EB6D-9408-4040-A834-26903B691ADA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4" authorId="0" shapeId="0" xr:uid="{B1A3C9BC-DB50-4BE8-91F3-C705BD8DC3D5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4" authorId="0" shapeId="0" xr:uid="{BBC08DC0-8170-44E9-9A9C-8CD69C5DC931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5" authorId="0" shapeId="0" xr:uid="{F2EFC4B2-2C65-403A-BFC1-129A887AFEF0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5" authorId="0" shapeId="0" xr:uid="{22DD3838-C949-43C9-BC37-068626D3E585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5" authorId="0" shapeId="0" xr:uid="{6A9DDD69-C54B-4012-85A6-8F4184D0F0D2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5" authorId="0" shapeId="0" xr:uid="{0EFC9174-651B-4986-8582-10390880BCE4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5" authorId="0" shapeId="0" xr:uid="{73D7CC4C-A982-4ECC-8FCC-19F13D2CC3AC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5" authorId="0" shapeId="0" xr:uid="{EDBECC5A-1391-402F-905A-B68C7610B32E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5" authorId="0" shapeId="0" xr:uid="{406DC809-A0CA-4F7C-8F56-6BFE50067B6B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5" authorId="0" shapeId="0" xr:uid="{1BD84CD0-982E-411C-BF16-2DD1E9AE9D44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5" authorId="0" shapeId="0" xr:uid="{E8ABFF16-1D1F-4BC1-B270-58E8230D81DC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5" authorId="0" shapeId="0" xr:uid="{B73728E0-48BB-491E-935E-2F9E375C3865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17" authorId="0" shapeId="0" xr:uid="{5A506AE4-B13B-4BA3-B2E2-7D1D977FBCD2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17" authorId="0" shapeId="0" xr:uid="{736D4A37-1831-4E98-AAF8-317DC4592448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17" authorId="0" shapeId="0" xr:uid="{D8586861-746F-46A2-A742-BAD3E66CA385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17" authorId="0" shapeId="0" xr:uid="{ADD67FF2-F8B3-480F-823D-C8969D5B8F21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17" authorId="0" shapeId="0" xr:uid="{C077F2BA-2D7D-475A-96FB-2548F847E652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17" authorId="0" shapeId="0" xr:uid="{4533E0BB-C188-4FD7-B839-D5D4EF36D547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17" authorId="0" shapeId="0" xr:uid="{25E5624F-75FE-4C24-9DDC-902D952F62E0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17" authorId="0" shapeId="0" xr:uid="{79C88E25-C6E6-46AE-9096-3BB36AAE3FE2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17" authorId="0" shapeId="0" xr:uid="{BBCAAE54-3A68-4B90-8B3B-06DEBE05B00F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17" authorId="0" shapeId="0" xr:uid="{23D74872-B574-46C0-8ED9-2F815EBBA93D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18" authorId="0" shapeId="0" xr:uid="{01A26482-BDE4-4CF2-888C-A0B05C39E909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18" authorId="0" shapeId="0" xr:uid="{F0612032-4173-4F30-92F3-916E4855E6A8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18" authorId="0" shapeId="0" xr:uid="{3563E000-5779-4B96-AFE4-6710DE15E5A0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18" authorId="0" shapeId="0" xr:uid="{A629D3F2-75A4-42D1-8DC7-1C93E9E05DB9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18" authorId="0" shapeId="0" xr:uid="{29ED7FAC-0999-439C-909D-6C50014F42CC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18" authorId="0" shapeId="0" xr:uid="{869A359A-CEFB-4F44-913D-FBCDE243D0F2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18" authorId="0" shapeId="0" xr:uid="{6093E89A-3BFB-41CB-9EE3-438A04783124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18" authorId="0" shapeId="0" xr:uid="{C3C2E1A7-C9B1-4780-B409-91F13E97F8C9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18" authorId="0" shapeId="0" xr:uid="{09E48EEA-E412-469D-B07A-1B12F3493B7A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18" authorId="0" shapeId="0" xr:uid="{F7EBCAD9-02CC-4343-831D-F7994BD53055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0" authorId="0" shapeId="0" xr:uid="{0310D705-C0F9-4913-94E3-20A7CB52FFB5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0" authorId="0" shapeId="0" xr:uid="{C9D193BB-5CD3-45B1-8BC2-F2FC93BF7B71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0" authorId="0" shapeId="0" xr:uid="{8682F48D-96DA-4EB8-94A3-965F3E46CDA8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0" authorId="0" shapeId="0" xr:uid="{B8C9B13E-0130-4809-84A7-A832868D80E3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0" authorId="0" shapeId="0" xr:uid="{33AFFC91-9825-48B0-822B-663089480046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0" authorId="0" shapeId="0" xr:uid="{239E2E5E-EACE-4FCF-B608-8003E247C17B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0" authorId="0" shapeId="0" xr:uid="{8E38EFA1-58A5-4337-96AD-E9CF6E6D6409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0" authorId="0" shapeId="0" xr:uid="{66933079-9F55-47B1-8308-D1D1082B427D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0" authorId="0" shapeId="0" xr:uid="{10C3F8D6-1EF3-4091-9F4A-C2D99137ABC0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0" authorId="0" shapeId="0" xr:uid="{4FA12F9F-0D08-40C2-BA59-A9F6D6631BD0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1" authorId="0" shapeId="0" xr:uid="{C52C6D20-D7E4-4AA2-B5EC-9C4BA9CAB5D8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1" authorId="0" shapeId="0" xr:uid="{0DD01BC3-44F1-4D73-BA0A-F3A0CDB30AC5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1" authorId="0" shapeId="0" xr:uid="{A926C07F-C1BF-4E3D-90C9-BFD344E90F62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1" authorId="0" shapeId="0" xr:uid="{0465E6C6-6230-4BF8-8BF6-6B211DF2A208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1" authorId="0" shapeId="0" xr:uid="{F72780B6-7D2A-4545-9510-60216ABAF99F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1" authorId="0" shapeId="0" xr:uid="{F68BACA1-CBAA-4AB8-97E6-3AE96288DA9E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1" authorId="0" shapeId="0" xr:uid="{9991487E-0F2E-43F3-A1A5-8FBD0BF3ABCF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1" authorId="0" shapeId="0" xr:uid="{A60CC59C-688D-4A97-975D-D89C4AED6444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1" authorId="0" shapeId="0" xr:uid="{31D1C355-8FCE-435E-82C1-130DA4E57DDE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1" authorId="0" shapeId="0" xr:uid="{6A397834-36D4-4696-A121-91AA1B1BFBF9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3" authorId="0" shapeId="0" xr:uid="{26BAB2A8-8281-4F73-A597-9AA2FE6C7AE4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3" authorId="0" shapeId="0" xr:uid="{A6F92F64-B93B-424D-A7E2-0C83ABA9E877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3" authorId="0" shapeId="0" xr:uid="{A3B54A04-9E1E-4B48-A35C-6250B5B45CE5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3" authorId="0" shapeId="0" xr:uid="{77F53428-C193-4EC7-BE0D-50FD945F0532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3" authorId="0" shapeId="0" xr:uid="{0CB09BEE-2063-4BCD-B9ED-28FEA9F7545A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3" authorId="0" shapeId="0" xr:uid="{39BC63FC-5C01-4450-AFEC-AC11666D5235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3" authorId="0" shapeId="0" xr:uid="{A4CF5922-DA90-4B35-87E9-EDD14331C928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3" authorId="0" shapeId="0" xr:uid="{30E0CBC5-1BEB-4163-A319-C3336DBA0867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3" authorId="0" shapeId="0" xr:uid="{2441AB0A-97B0-46FC-892A-70DA30FB04CB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3" authorId="0" shapeId="0" xr:uid="{39170DA9-1E3D-4E19-85D3-067022AA660B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4" authorId="0" shapeId="0" xr:uid="{56F521C9-FC89-4AAF-A329-B36AF59C2F3A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4" authorId="0" shapeId="0" xr:uid="{5F1ED34D-74FF-452C-948F-787EA6EA9709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4" authorId="0" shapeId="0" xr:uid="{E8B5D670-F77B-4BFB-889B-6ADCB8D7D72F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4" authorId="0" shapeId="0" xr:uid="{01044860-53C4-4514-A528-BCC54978A49F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4" authorId="0" shapeId="0" xr:uid="{357E2F0E-42A6-471B-A275-8B8E1EDA627B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4" authorId="0" shapeId="0" xr:uid="{88C9B987-EB19-47CD-9E7B-4E5B0755BF2F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4" authorId="0" shapeId="0" xr:uid="{4DC31A22-A26F-41FB-A0B7-4CDC0BA882D4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4" authorId="0" shapeId="0" xr:uid="{3CD6E777-4F1B-410F-9AD2-ADE01C67A8BE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4" authorId="0" shapeId="0" xr:uid="{D3934376-5266-4F87-96FA-9CD593854BDE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4" authorId="0" shapeId="0" xr:uid="{BF7EEF35-CE80-485C-8B2A-83128597ECF1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<sst xmlns="http://schemas.openxmlformats.org/spreadsheetml/2006/main" count="520" uniqueCount="277">
  <si>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</si>
  <si>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</si>
  <si>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</si>
  <si>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FINANSAVIMO SUMOS PAGAL ŠALTINĮ, TIKSLINĘ PASKIRTĮ IR JŲ POKYČIAI PER ATASKAITINĮ LAIKOTARPĮ</t>
  </si>
  <si>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</si>
  <si>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</si>
  <si>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</si>
  <si>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</si>
  <si>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</si>
  <si>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</si>
  <si>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</si>
  <si>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Perduota kitiems viešojo sektoriaus subjektams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</si>
  <si>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</si>
  <si>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</si>
  <si>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</si>
  <si>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</si>
  <si>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</si>
  <si>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</si>
  <si>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</si>
  <si>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</si>
  <si>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</si>
  <si>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</si>
  <si>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</si>
  <si>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</si>
  <si>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</si>
  <si>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</si>
  <si>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</si>
  <si>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</si>
  <si>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4.</t>
  </si>
  <si>
    <t>Iš kitų šaltinių:</t>
  </si>
  <si>
    <t>4.1.</t>
  </si>
  <si>
    <t>4.2.</t>
  </si>
  <si>
    <t>5.</t>
  </si>
  <si>
    <t>Iš viso finansavimo sumų</t>
  </si>
  <si>
    <t>Direktorė</t>
  </si>
  <si>
    <t>Centralizuotos biudžetinių įstaigų buhalterinės apskaitos skyriaus vedėja</t>
  </si>
  <si>
    <t/>
  </si>
  <si>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</si>
  <si>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</si>
  <si>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</si>
  <si>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Gargždų lopšelis - darželis "Saulutė"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</si>
  <si>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</si>
  <si>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(viešojo sektoriaus subjekto, parengusio finansinės būklės ataskaitą (konsoliduotąją finansinės būklės ataskaitą), kodas, adresas)</t>
  </si>
  <si>
    <t>FINANSINĖS BŪKLĖS ATASKAITA</t>
  </si>
  <si>
    <t>(data)</t>
  </si>
  <si>
    <t>Pateikimo valiuta ir tikslumas: eurais arba tūkstančiais eurų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</si>
  <si>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</si>
  <si>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</si>
  <si>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</si>
  <si>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</si>
  <si>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</si>
  <si>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</si>
  <si>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</si>
  <si>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</si>
  <si>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</si>
  <si>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</si>
  <si>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0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</si>
  <si>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</si>
  <si>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</si>
  <si>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</si>
  <si>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</si>
  <si>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</si>
  <si>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</si>
  <si>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</si>
  <si>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</si>
  <si>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</si>
  <si>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</si>
  <si>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</si>
  <si>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</si>
  <si>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</si>
  <si>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</si>
  <si>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</si>
  <si>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II.4</t>
  </si>
  <si>
    <t>II.5</t>
  </si>
  <si>
    <t>Mašinos ir įrenginiai</t>
  </si>
  <si>
    <t>II.6</t>
  </si>
  <si>
    <t>Transporto priemonės</t>
  </si>
  <si>
    <t>II.7</t>
  </si>
  <si>
    <t>II.8</t>
  </si>
  <si>
    <t>II.9</t>
  </si>
  <si>
    <t>II.10</t>
  </si>
  <si>
    <t>Nebaigta statyba ir išankstiniai mokėjimai</t>
  </si>
  <si>
    <t>III.</t>
  </si>
  <si>
    <t>Ilgalaikis finansinis turtas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</si>
  <si>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</si>
  <si>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</si>
  <si>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</si>
  <si>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</si>
  <si>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</si>
  <si>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</si>
  <si>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</si>
  <si>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</si>
  <si>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</si>
  <si>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</si>
  <si>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</si>
  <si>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</si>
  <si>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</si>
  <si>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</si>
  <si>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</si>
  <si>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</si>
  <si>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</si>
  <si>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</si>
  <si>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</si>
  <si>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</si>
  <si>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</si>
  <si>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</si>
  <si>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</si>
  <si>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</si>
  <si>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</si>
  <si>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</si>
  <si>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</si>
  <si>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</si>
  <si>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</si>
  <si>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</si>
  <si>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</si>
  <si>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</si>
  <si>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</si>
  <si>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</si>
  <si>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</si>
  <si>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</si>
  <si>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</si>
  <si>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</si>
  <si>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</si>
  <si>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</si>
  <si>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</si>
  <si>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</si>
  <si>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</si>
  <si>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</si>
  <si>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</si>
  <si>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</si>
  <si>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</si>
  <si>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</si>
  <si>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</si>
  <si>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</si>
  <si>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</si>
  <si>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</si>
  <si>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</si>
  <si>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</si>
  <si>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</si>
  <si>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</si>
  <si>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</si>
  <si>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</si>
  <si>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</si>
  <si>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</si>
  <si>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</si>
  <si>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</si>
  <si>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</si>
  <si>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</si>
  <si>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</si>
  <si>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</si>
  <si>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</si>
  <si>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</si>
  <si>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</si>
  <si>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</si>
  <si>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</si>
  <si>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</si>
  <si>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</si>
  <si>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</si>
  <si>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</si>
  <si>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</si>
  <si>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</si>
  <si>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Lina Petrauskienė</t>
  </si>
  <si>
    <t>(parašas)</t>
  </si>
  <si>
    <t>(vardas ir pavardė)</t>
  </si>
  <si>
    <t>P03</t>
  </si>
  <si>
    <t>P04</t>
  </si>
  <si>
    <t>P08</t>
  </si>
  <si>
    <t>P10</t>
  </si>
  <si>
    <t>P11</t>
  </si>
  <si>
    <t>P12</t>
  </si>
  <si>
    <t>P17</t>
  </si>
  <si>
    <t>P18</t>
  </si>
  <si>
    <t>3-iojo VSAFAS „Veiklos rezultatų ataskaita“</t>
  </si>
  <si>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</si>
  <si>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</si>
  <si>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</si>
  <si>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</si>
  <si>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</si>
  <si>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</si>
  <si>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Pastabos Nr.</t>
  </si>
  <si>
    <t>Ataskaitinis laikotarpis</t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</si>
  <si>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</si>
  <si>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</si>
  <si>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</si>
  <si>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</si>
  <si>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</si>
  <si>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</si>
  <si>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</si>
  <si>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</si>
  <si>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</si>
  <si>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</si>
  <si>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</si>
  <si>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</si>
  <si>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</si>
  <si>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</si>
  <si>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</si>
  <si>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</si>
  <si>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</si>
  <si>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</si>
  <si>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</si>
  <si>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</si>
  <si>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</si>
  <si>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</si>
  <si>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</si>
  <si>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 xml:space="preserve">Komandiruočių </t>
  </si>
  <si>
    <t>KOMANDIRUOČIŲ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</si>
  <si>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</si>
  <si>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</si>
  <si>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</si>
  <si>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</si>
  <si>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</si>
  <si>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</si>
  <si>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</si>
  <si>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</si>
  <si>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</si>
  <si>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</si>
  <si>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</si>
  <si>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</si>
  <si>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</si>
  <si>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</si>
  <si>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</si>
  <si>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</si>
  <si>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</si>
  <si>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</si>
  <si>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</si>
  <si>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</si>
  <si>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</si>
  <si>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</si>
  <si>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</si>
  <si>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</si>
  <si>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</si>
  <si>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</si>
  <si>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</si>
  <si>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</si>
  <si>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</si>
  <si>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</si>
  <si>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</si>
  <si>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</si>
  <si>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</si>
  <si>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</si>
  <si>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</si>
  <si>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</si>
  <si>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FINANSINĖS IR INVESTICINĖS VEIKLOS REZULTATAS</t>
  </si>
  <si>
    <t>APSKAITOS POLITIKOS KEITIMO IR ESMINIŲ APSKAITOS KLAIDŲ TAISYMO ĮTAKA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</si>
  <si>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</si>
  <si>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</si>
  <si>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</si>
  <si>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</si>
  <si>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</si>
  <si>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</si>
  <si>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</si>
  <si>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</si>
  <si>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(viešojo sektoriaus subjekto vadovas arba jo įgaliotas administracijos vadovas)                           </t>
  </si>
  <si>
    <t xml:space="preserve">vyriausiasis buhalteris (buhalteris)                                                                                      </t>
  </si>
  <si>
    <t xml:space="preserve">  (parašas)</t>
  </si>
  <si>
    <t>P21</t>
  </si>
  <si>
    <t>P22</t>
  </si>
  <si>
    <t>191789357, Vingio g. 4, Gargždai</t>
  </si>
  <si>
    <t>finansinių ataskaitų aiškinamajame rašte forma)</t>
  </si>
  <si>
    <t>Neatlygintinai gautas turtas</t>
  </si>
  <si>
    <t>Finansavimo sumų sumažėjimas dėl turto pardavimo</t>
  </si>
  <si>
    <t>2.1.</t>
  </si>
  <si>
    <t>2.2.</t>
  </si>
  <si>
    <t>3.2.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</si>
  <si>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</si>
  <si>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PAGAL  2022-06-30 D. DUOMENIS</t>
  </si>
  <si>
    <t>2022-08-29  Nr.____</t>
  </si>
  <si>
    <t>Infrastruktūros statiniai</t>
  </si>
  <si>
    <t>Kiti statiniai</t>
  </si>
  <si>
    <t>Baldai, biuro įranga ir kitas ilgalaikis materialusis turtas</t>
  </si>
  <si>
    <t>Kultūros ir kitos vertybės</t>
  </si>
  <si>
    <t>Mineraliniai ištekliai</t>
  </si>
  <si>
    <t>Kitas ilgalaikis turtas</t>
  </si>
  <si>
    <t>(viešojo sektoriaus subjekto vadovo arba jo įgalioto administracijos vadovo pareigų pavadinimas)</t>
  </si>
  <si>
    <t>Viktorija Kaprizkina</t>
  </si>
  <si>
    <t xml:space="preserve">(ataskaitą parengusio asmens pareigų pavadinimas)                   </t>
  </si>
  <si>
    <t>P09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</si>
</sst>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  <family val="2"/>
      <charset val="186"/>
    </font>
    <font>
      <sz val="9"/>
      <name val="Arial"/>
    </font>
    <font>
      <sz val="9"/>
      <name val="Times New Roman"/>
      <family val="1"/>
      <charset val="186"/>
    </font>
    <font>
      <b/>
      <sz val="10"/>
      <name val="Arial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color indexed="8"/>
      <name val="Tahoma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</font>
    <font>
      <u/>
      <sz val="11"/>
      <name val="TimesNewRoman,Bold"/>
      <charset val="186"/>
    </font>
    <font>
      <i/>
      <sz val="11"/>
      <name val="TimesNewRoman,Bold"/>
    </font>
    <font>
      <sz val="9"/>
      <color indexed="8"/>
      <name val="Tahoma"/>
    </font>
    <font>
      <sz val="11"/>
      <color indexed="10"/>
      <name val="Times New Roman"/>
      <family val="1"/>
      <charset val="186"/>
    </font>
    <font>
      <b/>
      <sz val="9"/>
      <color indexed="8"/>
      <name val="Tahoma"/>
      <family val="2"/>
      <charset val="186"/>
    </font>
    <font>
      <u/>
      <sz val="10"/>
      <name val="Arial"/>
      <family val="2"/>
    </font>
    <font>
      <b/>
      <sz val="12"/>
      <name val="Arial"/>
    </font>
    <font>
      <sz val="12"/>
      <name val="Arial"/>
    </font>
    <font>
      <u/>
      <sz val="11"/>
      <name val="TimesNewRoman,Bold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/>
    <xf numFmtId="0" fontId="4" fillId="2" borderId="0" xfId="0" applyFont="1" applyFill="1" applyAlignment="1">
      <alignment vertical="center"/>
    </xf>
    <xf numFmtId="0" fontId="7" fillId="0" borderId="0" xfId="0" applyFont="1"/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4" fontId="15" fillId="3" borderId="6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 wrapText="1"/>
    </xf>
    <xf numFmtId="2" fontId="4" fillId="2" borderId="14" xfId="0" applyNumberFormat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 wrapText="1"/>
    </xf>
    <xf numFmtId="16" fontId="4" fillId="2" borderId="1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16" fontId="4" fillId="2" borderId="10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16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2" fontId="4" fillId="2" borderId="10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8" xfId="0" applyFont="1" applyBorder="1" applyAlignment="1">
      <alignment vertical="center" wrapText="1"/>
    </xf>
    <xf numFmtId="0" fontId="15" fillId="0" borderId="28" xfId="0" applyFont="1" applyBorder="1" applyAlignment="1">
      <alignment vertical="center"/>
    </xf>
    <xf numFmtId="0" fontId="15" fillId="0" borderId="28" xfId="0" applyFont="1" applyBorder="1" applyAlignment="1">
      <alignment horizontal="center" vertical="center"/>
    </xf>
    <xf numFmtId="2" fontId="15" fillId="0" borderId="28" xfId="0" applyNumberFormat="1" applyFont="1" applyBorder="1" applyAlignment="1">
      <alignment horizontal="right" vertical="center"/>
    </xf>
    <xf numFmtId="0" fontId="14" fillId="0" borderId="28" xfId="0" applyFont="1" applyBorder="1" applyAlignment="1">
      <alignment vertical="center" wrapText="1"/>
    </xf>
    <xf numFmtId="0" fontId="14" fillId="0" borderId="28" xfId="0" applyFont="1" applyBorder="1" applyAlignment="1">
      <alignment horizontal="left" vertical="center"/>
    </xf>
    <xf numFmtId="0" fontId="14" fillId="0" borderId="28" xfId="0" applyFont="1" applyBorder="1" applyAlignment="1">
      <alignment horizontal="center" vertical="center"/>
    </xf>
    <xf numFmtId="2" fontId="14" fillId="0" borderId="28" xfId="0" applyNumberFormat="1" applyFont="1" applyBorder="1" applyAlignment="1">
      <alignment horizontal="right" vertical="center"/>
    </xf>
    <xf numFmtId="2" fontId="14" fillId="2" borderId="29" xfId="0" applyNumberFormat="1" applyFont="1" applyFill="1" applyBorder="1" applyAlignment="1">
      <alignment horizontal="right" vertical="center"/>
    </xf>
    <xf numFmtId="0" fontId="14" fillId="0" borderId="28" xfId="0" applyFont="1" applyBorder="1" applyAlignment="1">
      <alignment vertical="center"/>
    </xf>
    <xf numFmtId="2" fontId="14" fillId="0" borderId="28" xfId="0" applyNumberFormat="1" applyFont="1" applyBorder="1" applyAlignment="1">
      <alignment horizontal="right" vertical="center" wrapText="1"/>
    </xf>
    <xf numFmtId="0" fontId="15" fillId="0" borderId="28" xfId="0" applyFont="1" applyBorder="1" applyAlignment="1">
      <alignment horizontal="left" vertical="center"/>
    </xf>
    <xf numFmtId="0" fontId="27" fillId="0" borderId="28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14" fillId="0" borderId="23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11" fillId="0" borderId="8" xfId="0" applyFont="1" applyBorder="1" applyAlignment="1">
      <alignment horizontal="righ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26" fillId="2" borderId="0" xfId="0" applyFont="1" applyFill="1" applyAlignment="1">
      <alignment horizontal="left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4" fillId="0" borderId="25" xfId="0" applyFont="1" applyBorder="1" applyAlignment="1">
      <alignment vertical="center" wrapText="1"/>
    </xf>
    <xf numFmtId="0" fontId="14" fillId="0" borderId="27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27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25" xfId="0" applyFont="1" applyBorder="1" applyAlignment="1">
      <alignment vertical="center"/>
    </xf>
    <xf numFmtId="0" fontId="15" fillId="0" borderId="27" xfId="0" applyFont="1" applyBorder="1" applyAlignment="1">
      <alignment vertical="center"/>
    </xf>
    <xf numFmtId="0" fontId="15" fillId="0" borderId="26" xfId="0" applyFont="1" applyBorder="1" applyAlignment="1">
      <alignment vertical="center"/>
    </xf>
    <xf numFmtId="0" fontId="15" fillId="0" borderId="25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24" xfId="0" applyFont="1" applyBorder="1" applyAlignment="1">
      <alignment horizontal="center" vertical="top" wrapText="1"/>
    </xf>
    <xf numFmtId="0" fontId="14" fillId="0" borderId="23" xfId="0" applyFont="1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4" fillId="0" borderId="2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8A8B7-5AB6-48EE-B965-11E394B6C6F7}">
  <sheetPr>
    <pageSetUpPr fitToPage="1"/>
  </sheetPr>
  <dimension ref="A1:H119"/>
  <sheetViews>
    <sheetView tabSelected="1" workbookViewId="0">
      <selection activeCell="L60" sqref="L60"/>
    </sheetView>
  </sheetViews>
  <sheetFormatPr defaultRowHeight="12.75"/>
  <cols>
    <col min="1" max="1" width="5.5703125" style="4" customWidth="1"/>
    <col min="2" max="2" width="10.5703125" style="4" customWidth="1"/>
    <col min="3" max="3" width="3.140625" style="20" customWidth="1"/>
    <col min="4" max="4" width="2.7109375" style="20" customWidth="1"/>
    <col min="5" max="5" width="59" style="20" customWidth="1"/>
    <col min="6" max="6" width="7.7109375" style="20" customWidth="1"/>
    <col min="7" max="8" width="12.85546875" style="4" customWidth="1"/>
    <col min="9" max="9" width="5.28515625" style="4" customWidth="1"/>
    <col min="10" max="16384" width="9.140625" style="4"/>
  </cols>
  <sheetData>
    <row r="1" spans="1:8" ht="30" customHeight="1">
      <c r="B1" s="130" t="s">
        <v>36</v>
      </c>
      <c r="C1" s="130"/>
      <c r="D1" s="130"/>
      <c r="E1" s="130"/>
      <c r="F1" s="130"/>
      <c r="G1" s="130"/>
      <c r="H1" s="130"/>
    </row>
    <row r="2" spans="1:8">
      <c r="A2" s="5"/>
      <c r="F2" s="131" t="s">
        <v>37</v>
      </c>
      <c r="G2" s="131"/>
      <c r="H2" s="131"/>
    </row>
    <row r="3" spans="1:8">
      <c r="A3" s="5"/>
      <c r="F3" s="132" t="s">
        <v>38</v>
      </c>
      <c r="G3" s="132"/>
      <c r="H3" s="132"/>
    </row>
    <row r="4" spans="1:8">
      <c r="A4" s="5"/>
    </row>
    <row r="5" spans="1:8">
      <c r="A5" s="5"/>
      <c r="B5" s="133" t="s">
        <v>39</v>
      </c>
      <c r="C5" s="133"/>
      <c r="D5" s="133"/>
      <c r="E5" s="133"/>
      <c r="F5" s="133"/>
      <c r="G5" s="133"/>
      <c r="H5" s="133"/>
    </row>
    <row r="6" spans="1:8">
      <c r="A6" s="5"/>
      <c r="B6" s="133"/>
      <c r="C6" s="133"/>
      <c r="D6" s="133"/>
      <c r="E6" s="133"/>
      <c r="F6" s="133"/>
      <c r="G6" s="133"/>
      <c r="H6" s="133"/>
    </row>
    <row r="7" spans="1:8">
      <c r="A7" s="5"/>
      <c r="B7" s="134" t="s">
        <v>40</v>
      </c>
      <c r="C7" s="134"/>
      <c r="D7" s="134"/>
      <c r="E7" s="134"/>
      <c r="F7" s="134"/>
      <c r="G7" s="134"/>
      <c r="H7" s="134"/>
    </row>
    <row r="8" spans="1:8">
      <c r="A8" s="5"/>
      <c r="B8" s="129" t="s">
        <v>41</v>
      </c>
      <c r="C8" s="129"/>
      <c r="D8" s="129"/>
      <c r="E8" s="129"/>
      <c r="F8" s="129"/>
      <c r="G8" s="129"/>
      <c r="H8" s="129"/>
    </row>
    <row r="9" spans="1:8" ht="12.75" customHeight="1">
      <c r="A9" s="5"/>
      <c r="B9" s="138" t="s">
        <v>257</v>
      </c>
      <c r="C9" s="138"/>
      <c r="D9" s="138"/>
      <c r="E9" s="138"/>
      <c r="F9" s="138"/>
      <c r="G9" s="138"/>
      <c r="H9" s="138"/>
    </row>
    <row r="10" spans="1:8">
      <c r="A10" s="5"/>
      <c r="B10" s="139" t="s">
        <v>42</v>
      </c>
      <c r="C10" s="139"/>
      <c r="D10" s="139"/>
      <c r="E10" s="139"/>
      <c r="F10" s="139"/>
      <c r="G10" s="139"/>
      <c r="H10" s="139"/>
    </row>
    <row r="11" spans="1:8">
      <c r="A11" s="5"/>
      <c r="B11" s="139"/>
      <c r="C11" s="139"/>
      <c r="D11" s="139"/>
      <c r="E11" s="139"/>
      <c r="F11" s="139"/>
      <c r="G11" s="139"/>
      <c r="H11" s="139"/>
    </row>
    <row r="12" spans="1:8">
      <c r="A12" s="5"/>
      <c r="B12" s="140"/>
      <c r="C12" s="140"/>
      <c r="D12" s="140"/>
      <c r="E12" s="140"/>
      <c r="F12" s="140"/>
    </row>
    <row r="13" spans="1:8">
      <c r="A13" s="5"/>
      <c r="B13" s="133" t="s">
        <v>43</v>
      </c>
      <c r="C13" s="133"/>
      <c r="D13" s="133"/>
      <c r="E13" s="133"/>
      <c r="F13" s="133"/>
      <c r="G13" s="133"/>
      <c r="H13" s="133"/>
    </row>
    <row r="14" spans="1:8">
      <c r="A14" s="5"/>
      <c r="B14" s="133" t="s">
        <v>265</v>
      </c>
      <c r="C14" s="133"/>
      <c r="D14" s="133"/>
      <c r="E14" s="133"/>
      <c r="F14" s="133"/>
      <c r="G14" s="133"/>
      <c r="H14" s="133"/>
    </row>
    <row r="15" spans="1:8">
      <c r="A15" s="5"/>
      <c r="B15" s="19"/>
      <c r="C15" s="6"/>
      <c r="D15" s="6"/>
      <c r="E15" s="6"/>
      <c r="F15" s="6"/>
      <c r="G15" s="7"/>
      <c r="H15" s="7"/>
    </row>
    <row r="16" spans="1:8">
      <c r="A16" s="5"/>
      <c r="B16" s="138" t="s">
        <v>266</v>
      </c>
      <c r="C16" s="138"/>
      <c r="D16" s="138"/>
      <c r="E16" s="138"/>
      <c r="F16" s="138"/>
      <c r="G16" s="138"/>
      <c r="H16" s="138"/>
    </row>
    <row r="17" spans="1:8">
      <c r="A17" s="5"/>
      <c r="B17" s="141" t="s">
        <v>44</v>
      </c>
      <c r="C17" s="141"/>
      <c r="D17" s="141"/>
      <c r="E17" s="141"/>
      <c r="F17" s="141"/>
      <c r="G17" s="141"/>
      <c r="H17" s="141"/>
    </row>
    <row r="18" spans="1:8" ht="12.75" customHeight="1">
      <c r="A18" s="5"/>
      <c r="B18" s="19"/>
      <c r="C18" s="21"/>
      <c r="D18" s="21"/>
      <c r="E18" s="142" t="s">
        <v>45</v>
      </c>
      <c r="F18" s="142"/>
      <c r="G18" s="142"/>
      <c r="H18" s="142"/>
    </row>
    <row r="19" spans="1:8" ht="67.5" customHeight="1">
      <c r="A19" s="5"/>
      <c r="B19" s="38" t="s">
        <v>4</v>
      </c>
      <c r="C19" s="143" t="s">
        <v>46</v>
      </c>
      <c r="D19" s="144"/>
      <c r="E19" s="145"/>
      <c r="F19" s="39" t="s">
        <v>47</v>
      </c>
      <c r="G19" s="40" t="s">
        <v>48</v>
      </c>
      <c r="H19" s="40" t="s">
        <v>49</v>
      </c>
    </row>
    <row r="20" spans="1:8" s="20" customFormat="1" ht="12.75" customHeight="1">
      <c r="A20" s="5"/>
      <c r="B20" s="40" t="s">
        <v>50</v>
      </c>
      <c r="C20" s="41" t="s">
        <v>51</v>
      </c>
      <c r="D20" s="42"/>
      <c r="E20" s="43"/>
      <c r="F20" s="44"/>
      <c r="G20" s="45">
        <f>SUM(G21,G27,G37,G38,G39)</f>
        <v>305328.96999999997</v>
      </c>
      <c r="H20" s="45">
        <f>SUM(H21,H27,H37,H38,H39)</f>
        <v>316873.93000000005</v>
      </c>
    </row>
    <row r="21" spans="1:8" s="20" customFormat="1" ht="12.75" customHeight="1">
      <c r="A21" s="5"/>
      <c r="B21" s="46" t="s">
        <v>52</v>
      </c>
      <c r="C21" s="47" t="s">
        <v>53</v>
      </c>
      <c r="D21" s="48"/>
      <c r="E21" s="49"/>
      <c r="F21" s="44" t="s">
        <v>164</v>
      </c>
      <c r="G21" s="50">
        <f>SUM(G22:G26)</f>
        <v>0.28999999999996001</v>
      </c>
      <c r="H21" s="50">
        <f>SUM(H22:H26)</f>
        <v>0.28999999999996001</v>
      </c>
    </row>
    <row r="22" spans="1:8" s="20" customFormat="1" ht="12.75" customHeight="1">
      <c r="A22" s="5"/>
      <c r="B22" s="44" t="s">
        <v>54</v>
      </c>
      <c r="C22" s="51"/>
      <c r="D22" s="52" t="s">
        <v>55</v>
      </c>
      <c r="E22" s="53"/>
      <c r="F22" s="54"/>
      <c r="G22" s="50" t="s">
        <v>56</v>
      </c>
      <c r="H22" s="50" t="s">
        <v>56</v>
      </c>
    </row>
    <row r="23" spans="1:8" s="20" customFormat="1" ht="12.75" customHeight="1">
      <c r="A23" s="5"/>
      <c r="B23" s="44" t="s">
        <v>57</v>
      </c>
      <c r="C23" s="51"/>
      <c r="D23" s="52" t="s">
        <v>58</v>
      </c>
      <c r="E23" s="55"/>
      <c r="F23" s="56"/>
      <c r="G23" s="50" t="s">
        <v>56</v>
      </c>
      <c r="H23" s="50" t="s">
        <v>56</v>
      </c>
    </row>
    <row r="24" spans="1:8" s="20" customFormat="1" ht="12.75" customHeight="1">
      <c r="A24" s="5"/>
      <c r="B24" s="44" t="s">
        <v>59</v>
      </c>
      <c r="C24" s="51"/>
      <c r="D24" s="52" t="s">
        <v>60</v>
      </c>
      <c r="E24" s="55"/>
      <c r="F24" s="56"/>
      <c r="G24" s="50">
        <v>0.28999999999996001</v>
      </c>
      <c r="H24" s="50">
        <v>0.28999999999996001</v>
      </c>
    </row>
    <row r="25" spans="1:8" s="20" customFormat="1" ht="12.75" customHeight="1">
      <c r="A25" s="5"/>
      <c r="B25" s="44" t="s">
        <v>61</v>
      </c>
      <c r="C25" s="51"/>
      <c r="D25" s="52" t="s">
        <v>62</v>
      </c>
      <c r="E25" s="55"/>
      <c r="F25" s="46"/>
      <c r="G25" s="50" t="s">
        <v>56</v>
      </c>
      <c r="H25" s="50" t="s">
        <v>56</v>
      </c>
    </row>
    <row r="26" spans="1:8" s="20" customFormat="1" ht="12.75" customHeight="1">
      <c r="A26" s="5"/>
      <c r="B26" s="57" t="s">
        <v>63</v>
      </c>
      <c r="C26" s="51"/>
      <c r="D26" s="58" t="s">
        <v>64</v>
      </c>
      <c r="E26" s="53"/>
      <c r="F26" s="46"/>
      <c r="G26" s="50" t="s">
        <v>56</v>
      </c>
      <c r="H26" s="50" t="s">
        <v>56</v>
      </c>
    </row>
    <row r="27" spans="1:8" s="20" customFormat="1" ht="12.75" customHeight="1">
      <c r="A27" s="5"/>
      <c r="B27" s="59" t="s">
        <v>65</v>
      </c>
      <c r="C27" s="60" t="s">
        <v>66</v>
      </c>
      <c r="D27" s="61"/>
      <c r="E27" s="62"/>
      <c r="F27" s="46" t="s">
        <v>165</v>
      </c>
      <c r="G27" s="50">
        <f>SUM(G28:G36)</f>
        <v>305328.68</v>
      </c>
      <c r="H27" s="50">
        <f>SUM(H28:H36)</f>
        <v>316873.64000000007</v>
      </c>
    </row>
    <row r="28" spans="1:8" s="20" customFormat="1" ht="12.75" customHeight="1">
      <c r="A28" s="5"/>
      <c r="B28" s="44" t="s">
        <v>67</v>
      </c>
      <c r="C28" s="51"/>
      <c r="D28" s="52" t="s">
        <v>68</v>
      </c>
      <c r="E28" s="55"/>
      <c r="F28" s="56"/>
      <c r="G28" s="50" t="s">
        <v>56</v>
      </c>
      <c r="H28" s="50" t="s">
        <v>56</v>
      </c>
    </row>
    <row r="29" spans="1:8" s="20" customFormat="1" ht="12.75" customHeight="1">
      <c r="A29" s="5"/>
      <c r="B29" s="44" t="s">
        <v>69</v>
      </c>
      <c r="C29" s="51"/>
      <c r="D29" s="52" t="s">
        <v>70</v>
      </c>
      <c r="E29" s="55"/>
      <c r="F29" s="56"/>
      <c r="G29" s="50">
        <v>260758.34</v>
      </c>
      <c r="H29" s="50">
        <v>269222.7</v>
      </c>
    </row>
    <row r="30" spans="1:8" s="20" customFormat="1" ht="12.75" customHeight="1">
      <c r="A30" s="5"/>
      <c r="B30" s="44" t="s">
        <v>71</v>
      </c>
      <c r="C30" s="51"/>
      <c r="D30" s="52" t="s">
        <v>267</v>
      </c>
      <c r="E30" s="55"/>
      <c r="F30" s="56"/>
      <c r="G30" s="50">
        <v>5033.6000000000004</v>
      </c>
      <c r="H30" s="50">
        <v>3132.84</v>
      </c>
    </row>
    <row r="31" spans="1:8" s="20" customFormat="1" ht="12.75" customHeight="1">
      <c r="A31" s="5"/>
      <c r="B31" s="44" t="s">
        <v>72</v>
      </c>
      <c r="C31" s="51"/>
      <c r="D31" s="52" t="s">
        <v>268</v>
      </c>
      <c r="E31" s="55"/>
      <c r="F31" s="56"/>
      <c r="G31" s="50" t="s">
        <v>56</v>
      </c>
      <c r="H31" s="50" t="s">
        <v>56</v>
      </c>
    </row>
    <row r="32" spans="1:8" s="20" customFormat="1" ht="12.75" customHeight="1">
      <c r="A32" s="5"/>
      <c r="B32" s="44" t="s">
        <v>73</v>
      </c>
      <c r="C32" s="51"/>
      <c r="D32" s="52" t="s">
        <v>74</v>
      </c>
      <c r="E32" s="55"/>
      <c r="F32" s="56"/>
      <c r="G32" s="50">
        <v>19710.87</v>
      </c>
      <c r="H32" s="50">
        <v>9662.08</v>
      </c>
    </row>
    <row r="33" spans="1:8" s="20" customFormat="1" ht="12.75" customHeight="1">
      <c r="A33" s="5"/>
      <c r="B33" s="44" t="s">
        <v>75</v>
      </c>
      <c r="C33" s="51"/>
      <c r="D33" s="52" t="s">
        <v>76</v>
      </c>
      <c r="E33" s="55"/>
      <c r="F33" s="56"/>
      <c r="G33" s="50" t="s">
        <v>56</v>
      </c>
      <c r="H33" s="50" t="s">
        <v>56</v>
      </c>
    </row>
    <row r="34" spans="1:8" s="20" customFormat="1" ht="12.75" customHeight="1">
      <c r="A34" s="5"/>
      <c r="B34" s="44" t="s">
        <v>77</v>
      </c>
      <c r="C34" s="51"/>
      <c r="D34" s="52" t="s">
        <v>269</v>
      </c>
      <c r="E34" s="55"/>
      <c r="F34" s="56"/>
      <c r="G34" s="50">
        <v>19825.87</v>
      </c>
      <c r="H34" s="50">
        <v>34856.019999999997</v>
      </c>
    </row>
    <row r="35" spans="1:8" s="20" customFormat="1" ht="12.75" customHeight="1">
      <c r="A35" s="5"/>
      <c r="B35" s="44" t="s">
        <v>78</v>
      </c>
      <c r="C35" s="63"/>
      <c r="D35" s="64" t="s">
        <v>270</v>
      </c>
      <c r="E35" s="65"/>
      <c r="F35" s="56"/>
      <c r="G35" s="50" t="s">
        <v>56</v>
      </c>
      <c r="H35" s="50" t="s">
        <v>56</v>
      </c>
    </row>
    <row r="36" spans="1:8" s="20" customFormat="1" ht="12.75" customHeight="1">
      <c r="A36" s="5"/>
      <c r="B36" s="44" t="s">
        <v>79</v>
      </c>
      <c r="C36" s="51"/>
      <c r="D36" s="52" t="s">
        <v>81</v>
      </c>
      <c r="E36" s="55"/>
      <c r="F36" s="46"/>
      <c r="G36" s="50">
        <v>0</v>
      </c>
      <c r="H36" s="50">
        <v>0</v>
      </c>
    </row>
    <row r="37" spans="1:8" s="20" customFormat="1" ht="12.75" customHeight="1">
      <c r="A37" s="5"/>
      <c r="B37" s="46" t="s">
        <v>82</v>
      </c>
      <c r="C37" s="66" t="s">
        <v>83</v>
      </c>
      <c r="D37" s="66"/>
      <c r="E37" s="67"/>
      <c r="F37" s="46"/>
      <c r="G37" s="50" t="s">
        <v>56</v>
      </c>
      <c r="H37" s="50" t="s">
        <v>56</v>
      </c>
    </row>
    <row r="38" spans="1:8" s="20" customFormat="1" ht="12.75" customHeight="1">
      <c r="A38" s="5"/>
      <c r="B38" s="46" t="s">
        <v>84</v>
      </c>
      <c r="C38" s="66" t="s">
        <v>271</v>
      </c>
      <c r="D38" s="66"/>
      <c r="E38" s="67"/>
      <c r="F38" s="56"/>
      <c r="G38" s="50" t="s">
        <v>56</v>
      </c>
      <c r="H38" s="50" t="s">
        <v>56</v>
      </c>
    </row>
    <row r="39" spans="1:8" s="20" customFormat="1" ht="12.75" customHeight="1">
      <c r="A39" s="5"/>
      <c r="B39" s="46" t="s">
        <v>110</v>
      </c>
      <c r="C39" s="66" t="s">
        <v>272</v>
      </c>
      <c r="D39" s="51"/>
      <c r="E39" s="68"/>
      <c r="F39" s="56"/>
      <c r="G39" s="50" t="s">
        <v>56</v>
      </c>
      <c r="H39" s="50" t="s">
        <v>56</v>
      </c>
    </row>
    <row r="40" spans="1:8" s="20" customFormat="1" ht="12.75" customHeight="1">
      <c r="A40" s="5"/>
      <c r="B40" s="40" t="s">
        <v>85</v>
      </c>
      <c r="C40" s="41" t="s">
        <v>86</v>
      </c>
      <c r="D40" s="42"/>
      <c r="E40" s="43"/>
      <c r="F40" s="56"/>
      <c r="G40" s="50" t="s">
        <v>56</v>
      </c>
      <c r="H40" s="50" t="s">
        <v>56</v>
      </c>
    </row>
    <row r="41" spans="1:8" s="20" customFormat="1" ht="12.75" customHeight="1">
      <c r="A41" s="5"/>
      <c r="B41" s="38" t="s">
        <v>87</v>
      </c>
      <c r="C41" s="69" t="s">
        <v>88</v>
      </c>
      <c r="D41" s="70"/>
      <c r="E41" s="71"/>
      <c r="F41" s="46"/>
      <c r="G41" s="45">
        <f>SUM(G42,G48,G49,G56,G57)</f>
        <v>184477.22999999998</v>
      </c>
      <c r="H41" s="45">
        <f>SUM(H42,H48,H49,H56,H57)</f>
        <v>78179.920000000013</v>
      </c>
    </row>
    <row r="42" spans="1:8" s="20" customFormat="1" ht="12.75" customHeight="1">
      <c r="A42" s="5"/>
      <c r="B42" s="72" t="s">
        <v>52</v>
      </c>
      <c r="C42" s="73" t="s">
        <v>89</v>
      </c>
      <c r="D42" s="74"/>
      <c r="E42" s="75"/>
      <c r="F42" s="46" t="s">
        <v>166</v>
      </c>
      <c r="G42" s="50">
        <f>SUM(G43:G47)</f>
        <v>2328.12</v>
      </c>
      <c r="H42" s="50">
        <f>SUM(H43:H47)</f>
        <v>13073.37</v>
      </c>
    </row>
    <row r="43" spans="1:8" s="20" customFormat="1" ht="12.75" customHeight="1">
      <c r="A43" s="5"/>
      <c r="B43" s="76" t="s">
        <v>54</v>
      </c>
      <c r="C43" s="63"/>
      <c r="D43" s="64" t="s">
        <v>90</v>
      </c>
      <c r="E43" s="65"/>
      <c r="F43" s="56"/>
      <c r="G43" s="50" t="s">
        <v>56</v>
      </c>
      <c r="H43" s="50" t="s">
        <v>56</v>
      </c>
    </row>
    <row r="44" spans="1:8" s="20" customFormat="1" ht="12.75" customHeight="1">
      <c r="A44" s="5"/>
      <c r="B44" s="76" t="s">
        <v>57</v>
      </c>
      <c r="C44" s="63"/>
      <c r="D44" s="64" t="s">
        <v>91</v>
      </c>
      <c r="E44" s="65"/>
      <c r="F44" s="56"/>
      <c r="G44" s="50">
        <v>2328.12</v>
      </c>
      <c r="H44" s="50">
        <v>13073.37</v>
      </c>
    </row>
    <row r="45" spans="1:8" s="20" customFormat="1">
      <c r="A45" s="5"/>
      <c r="B45" s="76" t="s">
        <v>59</v>
      </c>
      <c r="C45" s="63"/>
      <c r="D45" s="64" t="s">
        <v>92</v>
      </c>
      <c r="E45" s="65"/>
      <c r="F45" s="56"/>
      <c r="G45" s="50" t="s">
        <v>56</v>
      </c>
      <c r="H45" s="50" t="s">
        <v>56</v>
      </c>
    </row>
    <row r="46" spans="1:8" s="20" customFormat="1">
      <c r="A46" s="5"/>
      <c r="B46" s="76" t="s">
        <v>61</v>
      </c>
      <c r="C46" s="63"/>
      <c r="D46" s="64" t="s">
        <v>93</v>
      </c>
      <c r="E46" s="65"/>
      <c r="F46" s="56"/>
      <c r="G46" s="50" t="s">
        <v>56</v>
      </c>
      <c r="H46" s="50" t="s">
        <v>56</v>
      </c>
    </row>
    <row r="47" spans="1:8" s="20" customFormat="1" ht="12.75" customHeight="1">
      <c r="A47" s="5"/>
      <c r="B47" s="76" t="s">
        <v>63</v>
      </c>
      <c r="C47" s="70"/>
      <c r="D47" s="146" t="s">
        <v>94</v>
      </c>
      <c r="E47" s="147"/>
      <c r="F47" s="56"/>
      <c r="G47" s="50" t="s">
        <v>56</v>
      </c>
      <c r="H47" s="50" t="s">
        <v>56</v>
      </c>
    </row>
    <row r="48" spans="1:8" s="20" customFormat="1" ht="12.75" customHeight="1">
      <c r="A48" s="5"/>
      <c r="B48" s="72" t="s">
        <v>65</v>
      </c>
      <c r="C48" s="77" t="s">
        <v>95</v>
      </c>
      <c r="D48" s="78"/>
      <c r="E48" s="79"/>
      <c r="F48" s="46" t="s">
        <v>276</v>
      </c>
      <c r="G48" s="50">
        <v>0</v>
      </c>
      <c r="H48" s="50">
        <v>0</v>
      </c>
    </row>
    <row r="49" spans="1:8" s="20" customFormat="1" ht="12.75" customHeight="1">
      <c r="A49" s="5"/>
      <c r="B49" s="72" t="s">
        <v>82</v>
      </c>
      <c r="C49" s="73" t="s">
        <v>96</v>
      </c>
      <c r="D49" s="74"/>
      <c r="E49" s="75"/>
      <c r="F49" s="46" t="s">
        <v>167</v>
      </c>
      <c r="G49" s="50">
        <f>SUM(G50:G55)</f>
        <v>167633.43</v>
      </c>
      <c r="H49" s="50">
        <f>SUM(H50:H55)</f>
        <v>56896.810000000005</v>
      </c>
    </row>
    <row r="50" spans="1:8" s="20" customFormat="1" ht="12.75" customHeight="1">
      <c r="A50" s="5"/>
      <c r="B50" s="76" t="s">
        <v>97</v>
      </c>
      <c r="C50" s="74"/>
      <c r="D50" s="80" t="s">
        <v>98</v>
      </c>
      <c r="E50" s="81"/>
      <c r="F50" s="46"/>
      <c r="G50" s="50" t="s">
        <v>56</v>
      </c>
      <c r="H50" s="50" t="s">
        <v>56</v>
      </c>
    </row>
    <row r="51" spans="1:8" s="20" customFormat="1" ht="12.75" customHeight="1">
      <c r="A51" s="5"/>
      <c r="B51" s="82" t="s">
        <v>99</v>
      </c>
      <c r="C51" s="63"/>
      <c r="D51" s="64" t="s">
        <v>100</v>
      </c>
      <c r="E51" s="83"/>
      <c r="F51" s="84"/>
      <c r="G51" s="50" t="s">
        <v>56</v>
      </c>
      <c r="H51" s="50" t="s">
        <v>56</v>
      </c>
    </row>
    <row r="52" spans="1:8" s="20" customFormat="1" ht="12.75" customHeight="1">
      <c r="A52" s="5"/>
      <c r="B52" s="76" t="s">
        <v>101</v>
      </c>
      <c r="C52" s="63"/>
      <c r="D52" s="64" t="s">
        <v>102</v>
      </c>
      <c r="E52" s="65"/>
      <c r="F52" s="46"/>
      <c r="G52" s="50">
        <v>0</v>
      </c>
      <c r="H52" s="50">
        <v>0</v>
      </c>
    </row>
    <row r="53" spans="1:8" s="20" customFormat="1" ht="12.75" customHeight="1">
      <c r="A53" s="5"/>
      <c r="B53" s="76" t="s">
        <v>103</v>
      </c>
      <c r="C53" s="63"/>
      <c r="D53" s="146" t="s">
        <v>104</v>
      </c>
      <c r="E53" s="147"/>
      <c r="F53" s="46"/>
      <c r="G53" s="50">
        <v>9983.56</v>
      </c>
      <c r="H53" s="50">
        <v>7065.33</v>
      </c>
    </row>
    <row r="54" spans="1:8" s="20" customFormat="1" ht="12.75" customHeight="1">
      <c r="A54" s="5"/>
      <c r="B54" s="76" t="s">
        <v>105</v>
      </c>
      <c r="C54" s="63"/>
      <c r="D54" s="64" t="s">
        <v>106</v>
      </c>
      <c r="E54" s="65"/>
      <c r="F54" s="46"/>
      <c r="G54" s="50">
        <v>157649.87</v>
      </c>
      <c r="H54" s="50">
        <v>49513.91</v>
      </c>
    </row>
    <row r="55" spans="1:8" s="20" customFormat="1" ht="12.75" customHeight="1">
      <c r="A55" s="5"/>
      <c r="B55" s="76" t="s">
        <v>107</v>
      </c>
      <c r="C55" s="63"/>
      <c r="D55" s="64" t="s">
        <v>108</v>
      </c>
      <c r="E55" s="65"/>
      <c r="F55" s="46"/>
      <c r="G55" s="50">
        <v>0</v>
      </c>
      <c r="H55" s="50">
        <v>317.57</v>
      </c>
    </row>
    <row r="56" spans="1:8" s="20" customFormat="1" ht="12.75" customHeight="1">
      <c r="A56" s="5"/>
      <c r="B56" s="72" t="s">
        <v>84</v>
      </c>
      <c r="C56" s="85" t="s">
        <v>109</v>
      </c>
      <c r="D56" s="85"/>
      <c r="E56" s="86"/>
      <c r="F56" s="46"/>
      <c r="G56" s="50" t="s">
        <v>56</v>
      </c>
      <c r="H56" s="50" t="s">
        <v>56</v>
      </c>
    </row>
    <row r="57" spans="1:8" s="20" customFormat="1" ht="12.75" customHeight="1">
      <c r="A57" s="5"/>
      <c r="B57" s="72" t="s">
        <v>110</v>
      </c>
      <c r="C57" s="85" t="s">
        <v>111</v>
      </c>
      <c r="D57" s="85"/>
      <c r="E57" s="86"/>
      <c r="F57" s="46" t="s">
        <v>168</v>
      </c>
      <c r="G57" s="50">
        <v>14515.68</v>
      </c>
      <c r="H57" s="50">
        <v>8209.74</v>
      </c>
    </row>
    <row r="58" spans="1:8" s="20" customFormat="1" ht="12.75" customHeight="1">
      <c r="A58" s="5"/>
      <c r="B58" s="46"/>
      <c r="C58" s="60" t="s">
        <v>112</v>
      </c>
      <c r="D58" s="61"/>
      <c r="E58" s="62"/>
      <c r="F58" s="46"/>
      <c r="G58" s="50">
        <f>SUM(G20,G40,G41)</f>
        <v>489806.19999999995</v>
      </c>
      <c r="H58" s="50">
        <f>SUM(H20,H40,H41)</f>
        <v>395053.85000000009</v>
      </c>
    </row>
    <row r="59" spans="1:8" s="20" customFormat="1" ht="12.75" customHeight="1">
      <c r="A59" s="5"/>
      <c r="B59" s="40" t="s">
        <v>113</v>
      </c>
      <c r="C59" s="41" t="s">
        <v>114</v>
      </c>
      <c r="D59" s="41"/>
      <c r="E59" s="87"/>
      <c r="F59" s="46" t="s">
        <v>169</v>
      </c>
      <c r="G59" s="45">
        <f>SUM(G60:G63)</f>
        <v>320441.19</v>
      </c>
      <c r="H59" s="45">
        <f>SUM(H60:H63)</f>
        <v>325083.67</v>
      </c>
    </row>
    <row r="60" spans="1:8" s="20" customFormat="1" ht="12.75" customHeight="1">
      <c r="A60" s="5"/>
      <c r="B60" s="46" t="s">
        <v>52</v>
      </c>
      <c r="C60" s="66" t="s">
        <v>115</v>
      </c>
      <c r="D60" s="66"/>
      <c r="E60" s="67"/>
      <c r="F60" s="46"/>
      <c r="G60" s="50">
        <v>13620.44</v>
      </c>
      <c r="H60" s="50">
        <v>0</v>
      </c>
    </row>
    <row r="61" spans="1:8" s="20" customFormat="1" ht="12.75" customHeight="1">
      <c r="A61" s="5"/>
      <c r="B61" s="59" t="s">
        <v>65</v>
      </c>
      <c r="C61" s="60" t="s">
        <v>116</v>
      </c>
      <c r="D61" s="61"/>
      <c r="E61" s="62"/>
      <c r="F61" s="59"/>
      <c r="G61" s="50">
        <v>305323.89</v>
      </c>
      <c r="H61" s="50">
        <v>316873.93</v>
      </c>
    </row>
    <row r="62" spans="1:8" s="20" customFormat="1" ht="12.75" customHeight="1">
      <c r="A62" s="5"/>
      <c r="B62" s="46" t="s">
        <v>82</v>
      </c>
      <c r="C62" s="135" t="s">
        <v>117</v>
      </c>
      <c r="D62" s="136"/>
      <c r="E62" s="137"/>
      <c r="F62" s="46"/>
      <c r="G62" s="50">
        <v>0</v>
      </c>
      <c r="H62" s="50">
        <v>0</v>
      </c>
    </row>
    <row r="63" spans="1:8" s="20" customFormat="1" ht="12.75" customHeight="1">
      <c r="A63" s="5"/>
      <c r="B63" s="46" t="s">
        <v>118</v>
      </c>
      <c r="C63" s="66" t="s">
        <v>119</v>
      </c>
      <c r="D63" s="51"/>
      <c r="E63" s="68"/>
      <c r="F63" s="46"/>
      <c r="G63" s="50">
        <v>1496.86</v>
      </c>
      <c r="H63" s="50">
        <v>8209.74</v>
      </c>
    </row>
    <row r="64" spans="1:8" s="20" customFormat="1" ht="12.75" customHeight="1">
      <c r="A64" s="5"/>
      <c r="B64" s="40" t="s">
        <v>120</v>
      </c>
      <c r="C64" s="41" t="s">
        <v>121</v>
      </c>
      <c r="D64" s="42"/>
      <c r="E64" s="43"/>
      <c r="F64" s="46"/>
      <c r="G64" s="45">
        <f>SUM(G65,G69)</f>
        <v>149934.61000000002</v>
      </c>
      <c r="H64" s="45">
        <f>SUM(H65,H69)</f>
        <v>50795.41</v>
      </c>
    </row>
    <row r="65" spans="1:8" s="20" customFormat="1" ht="12.75" customHeight="1">
      <c r="A65" s="5"/>
      <c r="B65" s="46" t="s">
        <v>52</v>
      </c>
      <c r="C65" s="47" t="s">
        <v>122</v>
      </c>
      <c r="D65" s="88"/>
      <c r="E65" s="89"/>
      <c r="F65" s="46"/>
      <c r="G65" s="50">
        <f>SUM(G66:G68)</f>
        <v>0</v>
      </c>
      <c r="H65" s="50">
        <f>SUM(H66:H68)</f>
        <v>0</v>
      </c>
    </row>
    <row r="66" spans="1:8" s="20" customFormat="1">
      <c r="A66" s="5"/>
      <c r="B66" s="44" t="s">
        <v>54</v>
      </c>
      <c r="C66" s="90"/>
      <c r="D66" s="52" t="s">
        <v>123</v>
      </c>
      <c r="E66" s="91"/>
      <c r="F66" s="46"/>
      <c r="G66" s="50" t="s">
        <v>56</v>
      </c>
      <c r="H66" s="50" t="s">
        <v>56</v>
      </c>
    </row>
    <row r="67" spans="1:8" s="20" customFormat="1" ht="12.75" customHeight="1">
      <c r="A67" s="5"/>
      <c r="B67" s="44" t="s">
        <v>57</v>
      </c>
      <c r="C67" s="51"/>
      <c r="D67" s="52" t="s">
        <v>124</v>
      </c>
      <c r="E67" s="55"/>
      <c r="F67" s="46"/>
      <c r="G67" s="50">
        <v>0</v>
      </c>
      <c r="H67" s="50">
        <v>0</v>
      </c>
    </row>
    <row r="68" spans="1:8" s="20" customFormat="1" ht="12.75" customHeight="1">
      <c r="A68" s="5"/>
      <c r="B68" s="44" t="s">
        <v>125</v>
      </c>
      <c r="C68" s="51"/>
      <c r="D68" s="52" t="s">
        <v>126</v>
      </c>
      <c r="E68" s="55"/>
      <c r="F68" s="56"/>
      <c r="G68" s="50" t="s">
        <v>56</v>
      </c>
      <c r="H68" s="50" t="s">
        <v>56</v>
      </c>
    </row>
    <row r="69" spans="1:8" s="8" customFormat="1" ht="12.75" customHeight="1">
      <c r="A69" s="5"/>
      <c r="B69" s="72" t="s">
        <v>65</v>
      </c>
      <c r="C69" s="92" t="s">
        <v>127</v>
      </c>
      <c r="D69" s="93"/>
      <c r="E69" s="94"/>
      <c r="F69" s="72"/>
      <c r="G69" s="50">
        <f>SUM(G70:G75,G78:G83)</f>
        <v>149934.61000000002</v>
      </c>
      <c r="H69" s="50">
        <f>SUM(H70:H75,H78:H83)</f>
        <v>50795.41</v>
      </c>
    </row>
    <row r="70" spans="1:8" s="20" customFormat="1" ht="12.75" customHeight="1">
      <c r="A70" s="5"/>
      <c r="B70" s="44" t="s">
        <v>67</v>
      </c>
      <c r="C70" s="51"/>
      <c r="D70" s="52" t="s">
        <v>128</v>
      </c>
      <c r="E70" s="53"/>
      <c r="F70" s="46"/>
      <c r="G70" s="50" t="s">
        <v>56</v>
      </c>
      <c r="H70" s="50" t="s">
        <v>56</v>
      </c>
    </row>
    <row r="71" spans="1:8" s="20" customFormat="1" ht="12.75" customHeight="1">
      <c r="A71" s="5"/>
      <c r="B71" s="44" t="s">
        <v>69</v>
      </c>
      <c r="C71" s="90"/>
      <c r="D71" s="52" t="s">
        <v>129</v>
      </c>
      <c r="E71" s="91"/>
      <c r="F71" s="46"/>
      <c r="G71" s="50" t="s">
        <v>56</v>
      </c>
      <c r="H71" s="50" t="s">
        <v>56</v>
      </c>
    </row>
    <row r="72" spans="1:8" s="20" customFormat="1">
      <c r="A72" s="5"/>
      <c r="B72" s="44" t="s">
        <v>71</v>
      </c>
      <c r="C72" s="90"/>
      <c r="D72" s="52" t="s">
        <v>130</v>
      </c>
      <c r="E72" s="91"/>
      <c r="F72" s="46"/>
      <c r="G72" s="50" t="s">
        <v>56</v>
      </c>
      <c r="H72" s="50" t="s">
        <v>56</v>
      </c>
    </row>
    <row r="73" spans="1:8" s="20" customFormat="1">
      <c r="A73" s="5"/>
      <c r="B73" s="95" t="s">
        <v>72</v>
      </c>
      <c r="C73" s="74"/>
      <c r="D73" s="96" t="s">
        <v>131</v>
      </c>
      <c r="E73" s="81"/>
      <c r="F73" s="46"/>
      <c r="G73" s="50" t="s">
        <v>56</v>
      </c>
      <c r="H73" s="50" t="s">
        <v>56</v>
      </c>
    </row>
    <row r="74" spans="1:8" s="20" customFormat="1">
      <c r="A74" s="5"/>
      <c r="B74" s="46" t="s">
        <v>73</v>
      </c>
      <c r="C74" s="58"/>
      <c r="D74" s="58" t="s">
        <v>132</v>
      </c>
      <c r="E74" s="53"/>
      <c r="F74" s="97"/>
      <c r="G74" s="50" t="s">
        <v>56</v>
      </c>
      <c r="H74" s="50" t="s">
        <v>56</v>
      </c>
    </row>
    <row r="75" spans="1:8" s="20" customFormat="1" ht="12.75" customHeight="1">
      <c r="A75" s="5"/>
      <c r="B75" s="98" t="s">
        <v>75</v>
      </c>
      <c r="C75" s="93"/>
      <c r="D75" s="99" t="s">
        <v>133</v>
      </c>
      <c r="E75" s="22"/>
      <c r="F75" s="46"/>
      <c r="G75" s="50">
        <f>SUM(G76,G77)</f>
        <v>0</v>
      </c>
      <c r="H75" s="50">
        <f>SUM(H76,H77)</f>
        <v>0</v>
      </c>
    </row>
    <row r="76" spans="1:8" s="20" customFormat="1" ht="12.75" customHeight="1">
      <c r="A76" s="5"/>
      <c r="B76" s="76" t="s">
        <v>134</v>
      </c>
      <c r="C76" s="63"/>
      <c r="D76" s="83"/>
      <c r="E76" s="65" t="s">
        <v>135</v>
      </c>
      <c r="F76" s="46"/>
      <c r="G76" s="50" t="s">
        <v>56</v>
      </c>
      <c r="H76" s="50" t="s">
        <v>56</v>
      </c>
    </row>
    <row r="77" spans="1:8" s="20" customFormat="1" ht="12.75" customHeight="1">
      <c r="A77" s="5"/>
      <c r="B77" s="76" t="s">
        <v>136</v>
      </c>
      <c r="C77" s="63"/>
      <c r="D77" s="83"/>
      <c r="E77" s="65" t="s">
        <v>137</v>
      </c>
      <c r="F77" s="56"/>
      <c r="G77" s="50">
        <v>0</v>
      </c>
      <c r="H77" s="50">
        <v>0</v>
      </c>
    </row>
    <row r="78" spans="1:8" s="20" customFormat="1" ht="12.75" customHeight="1">
      <c r="A78" s="5"/>
      <c r="B78" s="76" t="s">
        <v>77</v>
      </c>
      <c r="C78" s="78"/>
      <c r="D78" s="100" t="s">
        <v>138</v>
      </c>
      <c r="E78" s="101"/>
      <c r="F78" s="56"/>
      <c r="G78" s="50" t="s">
        <v>56</v>
      </c>
      <c r="H78" s="50" t="s">
        <v>56</v>
      </c>
    </row>
    <row r="79" spans="1:8" s="20" customFormat="1" ht="12.75" customHeight="1">
      <c r="A79" s="5"/>
      <c r="B79" s="76" t="s">
        <v>78</v>
      </c>
      <c r="C79" s="102"/>
      <c r="D79" s="64" t="s">
        <v>139</v>
      </c>
      <c r="E79" s="103"/>
      <c r="F79" s="46"/>
      <c r="G79" s="50" t="s">
        <v>56</v>
      </c>
      <c r="H79" s="50" t="s">
        <v>56</v>
      </c>
    </row>
    <row r="80" spans="1:8" s="20" customFormat="1" ht="12.75" customHeight="1">
      <c r="A80" s="5"/>
      <c r="B80" s="76" t="s">
        <v>79</v>
      </c>
      <c r="C80" s="51"/>
      <c r="D80" s="52" t="s">
        <v>140</v>
      </c>
      <c r="E80" s="55"/>
      <c r="F80" s="46" t="s">
        <v>170</v>
      </c>
      <c r="G80" s="50">
        <v>2549.85</v>
      </c>
      <c r="H80" s="50">
        <v>741.09</v>
      </c>
    </row>
    <row r="81" spans="1:8" s="20" customFormat="1" ht="12.75" customHeight="1">
      <c r="A81" s="5"/>
      <c r="B81" s="76" t="s">
        <v>80</v>
      </c>
      <c r="C81" s="51"/>
      <c r="D81" s="52" t="s">
        <v>141</v>
      </c>
      <c r="E81" s="55"/>
      <c r="F81" s="46"/>
      <c r="G81" s="50">
        <v>98914.83</v>
      </c>
      <c r="H81" s="50">
        <v>1252.5</v>
      </c>
    </row>
    <row r="82" spans="1:8" s="20" customFormat="1" ht="12.75" customHeight="1">
      <c r="A82" s="5"/>
      <c r="B82" s="44" t="s">
        <v>142</v>
      </c>
      <c r="C82" s="63"/>
      <c r="D82" s="64" t="s">
        <v>143</v>
      </c>
      <c r="E82" s="65"/>
      <c r="F82" s="46"/>
      <c r="G82" s="50">
        <v>48469.93</v>
      </c>
      <c r="H82" s="50">
        <v>48801.82</v>
      </c>
    </row>
    <row r="83" spans="1:8" s="20" customFormat="1" ht="12.75" customHeight="1">
      <c r="A83" s="5"/>
      <c r="B83" s="44" t="s">
        <v>144</v>
      </c>
      <c r="C83" s="51"/>
      <c r="D83" s="52" t="s">
        <v>145</v>
      </c>
      <c r="E83" s="55"/>
      <c r="F83" s="56"/>
      <c r="G83" s="50" t="s">
        <v>56</v>
      </c>
      <c r="H83" s="50" t="s">
        <v>56</v>
      </c>
    </row>
    <row r="84" spans="1:8" s="20" customFormat="1" ht="12.75" customHeight="1">
      <c r="A84" s="5"/>
      <c r="B84" s="40" t="s">
        <v>146</v>
      </c>
      <c r="C84" s="104" t="s">
        <v>147</v>
      </c>
      <c r="D84" s="105"/>
      <c r="E84" s="106"/>
      <c r="F84" s="56" t="s">
        <v>171</v>
      </c>
      <c r="G84" s="45">
        <f>SUM(G85,G86,G89,G90)</f>
        <v>19430.399999999889</v>
      </c>
      <c r="H84" s="45">
        <f>SUM(H85,H86,H89,H90)</f>
        <v>19174.77</v>
      </c>
    </row>
    <row r="85" spans="1:8" s="20" customFormat="1" ht="12.75" customHeight="1">
      <c r="A85" s="5"/>
      <c r="B85" s="46" t="s">
        <v>52</v>
      </c>
      <c r="C85" s="66" t="s">
        <v>148</v>
      </c>
      <c r="D85" s="51"/>
      <c r="E85" s="68"/>
      <c r="F85" s="56"/>
      <c r="G85" s="50" t="s">
        <v>56</v>
      </c>
      <c r="H85" s="50" t="s">
        <v>56</v>
      </c>
    </row>
    <row r="86" spans="1:8" s="20" customFormat="1" ht="12.75" customHeight="1">
      <c r="A86" s="5"/>
      <c r="B86" s="46" t="s">
        <v>65</v>
      </c>
      <c r="C86" s="47" t="s">
        <v>149</v>
      </c>
      <c r="D86" s="88"/>
      <c r="E86" s="89"/>
      <c r="F86" s="46"/>
      <c r="G86" s="50">
        <f>SUM(G87,G88)</f>
        <v>0</v>
      </c>
      <c r="H86" s="50">
        <f>SUM(H87,H88)</f>
        <v>0</v>
      </c>
    </row>
    <row r="87" spans="1:8" s="20" customFormat="1" ht="12.75" customHeight="1">
      <c r="A87" s="5"/>
      <c r="B87" s="44" t="s">
        <v>67</v>
      </c>
      <c r="C87" s="51"/>
      <c r="D87" s="52" t="s">
        <v>150</v>
      </c>
      <c r="E87" s="55"/>
      <c r="F87" s="46"/>
      <c r="G87" s="50" t="s">
        <v>56</v>
      </c>
      <c r="H87" s="50" t="s">
        <v>56</v>
      </c>
    </row>
    <row r="88" spans="1:8" s="20" customFormat="1" ht="12.75" customHeight="1">
      <c r="A88" s="5"/>
      <c r="B88" s="44" t="s">
        <v>69</v>
      </c>
      <c r="C88" s="51"/>
      <c r="D88" s="52" t="s">
        <v>151</v>
      </c>
      <c r="E88" s="55"/>
      <c r="F88" s="46"/>
      <c r="G88" s="50" t="s">
        <v>56</v>
      </c>
      <c r="H88" s="50" t="s">
        <v>56</v>
      </c>
    </row>
    <row r="89" spans="1:8" s="20" customFormat="1" ht="12.75" customHeight="1">
      <c r="A89" s="5"/>
      <c r="B89" s="72" t="s">
        <v>82</v>
      </c>
      <c r="C89" s="83" t="s">
        <v>152</v>
      </c>
      <c r="D89" s="83"/>
      <c r="E89" s="107"/>
      <c r="F89" s="46"/>
      <c r="G89" s="50" t="s">
        <v>56</v>
      </c>
      <c r="H89" s="50" t="s">
        <v>56</v>
      </c>
    </row>
    <row r="90" spans="1:8" s="20" customFormat="1" ht="12.75" customHeight="1">
      <c r="A90" s="5"/>
      <c r="B90" s="59" t="s">
        <v>84</v>
      </c>
      <c r="C90" s="60" t="s">
        <v>153</v>
      </c>
      <c r="D90" s="61"/>
      <c r="E90" s="62"/>
      <c r="F90" s="46"/>
      <c r="G90" s="50">
        <f>SUM(G91:G92)</f>
        <v>19430.399999999889</v>
      </c>
      <c r="H90" s="50">
        <f>SUM(H91:H92)</f>
        <v>19174.77</v>
      </c>
    </row>
    <row r="91" spans="1:8" s="20" customFormat="1" ht="12.75" customHeight="1">
      <c r="A91" s="5"/>
      <c r="B91" s="44" t="s">
        <v>154</v>
      </c>
      <c r="C91" s="42"/>
      <c r="D91" s="52" t="s">
        <v>155</v>
      </c>
      <c r="E91" s="108"/>
      <c r="F91" s="56"/>
      <c r="G91" s="50">
        <v>255.62999999989</v>
      </c>
      <c r="H91" s="50">
        <v>12498.54</v>
      </c>
    </row>
    <row r="92" spans="1:8" s="20" customFormat="1" ht="12.75" customHeight="1">
      <c r="A92" s="5"/>
      <c r="B92" s="44" t="s">
        <v>156</v>
      </c>
      <c r="C92" s="42"/>
      <c r="D92" s="52" t="s">
        <v>157</v>
      </c>
      <c r="E92" s="108"/>
      <c r="F92" s="56"/>
      <c r="G92" s="50">
        <v>19174.77</v>
      </c>
      <c r="H92" s="50">
        <v>6676.23</v>
      </c>
    </row>
    <row r="93" spans="1:8" s="20" customFormat="1" ht="12.75" customHeight="1">
      <c r="A93" s="5"/>
      <c r="B93" s="40" t="s">
        <v>158</v>
      </c>
      <c r="C93" s="104" t="s">
        <v>159</v>
      </c>
      <c r="D93" s="106"/>
      <c r="E93" s="106"/>
      <c r="F93" s="56"/>
      <c r="G93" s="45"/>
      <c r="H93" s="45"/>
    </row>
    <row r="94" spans="1:8" s="20" customFormat="1" ht="25.5" customHeight="1">
      <c r="A94" s="5"/>
      <c r="B94" s="40"/>
      <c r="C94" s="150" t="s">
        <v>160</v>
      </c>
      <c r="D94" s="146"/>
      <c r="E94" s="147"/>
      <c r="F94" s="46"/>
      <c r="G94" s="109">
        <f>SUM(G59,G64,G84,G93)</f>
        <v>489806.19999999995</v>
      </c>
      <c r="H94" s="109">
        <f>SUM(H59,H64,H84,H93)</f>
        <v>395053.85</v>
      </c>
    </row>
    <row r="95" spans="1:8" s="20" customFormat="1">
      <c r="A95" s="5"/>
      <c r="B95" s="9"/>
      <c r="C95" s="23"/>
      <c r="D95" s="23"/>
      <c r="E95" s="23"/>
      <c r="F95" s="23"/>
    </row>
    <row r="96" spans="1:8" s="20" customFormat="1" ht="12.75" customHeight="1">
      <c r="A96" s="5"/>
      <c r="B96" s="151" t="s">
        <v>34</v>
      </c>
      <c r="C96" s="151"/>
      <c r="D96" s="151"/>
      <c r="E96" s="151"/>
      <c r="F96" s="110"/>
      <c r="G96" s="152" t="s">
        <v>161</v>
      </c>
      <c r="H96" s="152"/>
    </row>
    <row r="97" spans="1:8" s="20" customFormat="1" ht="12.75" customHeight="1">
      <c r="A97" s="5"/>
      <c r="B97" s="153" t="s">
        <v>273</v>
      </c>
      <c r="C97" s="153"/>
      <c r="D97" s="153"/>
      <c r="E97" s="153"/>
      <c r="F97" s="20" t="s">
        <v>162</v>
      </c>
      <c r="G97" s="129" t="s">
        <v>163</v>
      </c>
      <c r="H97" s="129"/>
    </row>
    <row r="98" spans="1:8" s="20" customFormat="1">
      <c r="A98" s="5"/>
      <c r="B98" s="21"/>
      <c r="C98" s="21"/>
      <c r="D98" s="21"/>
      <c r="E98" s="21"/>
      <c r="F98" s="21"/>
      <c r="G98" s="21"/>
      <c r="H98" s="21"/>
    </row>
    <row r="99" spans="1:8" s="20" customFormat="1" ht="12.75" customHeight="1">
      <c r="A99" s="5"/>
      <c r="B99" s="155" t="s">
        <v>35</v>
      </c>
      <c r="C99" s="155"/>
      <c r="D99" s="155"/>
      <c r="E99" s="155"/>
      <c r="F99" s="111"/>
      <c r="G99" s="154" t="s">
        <v>274</v>
      </c>
      <c r="H99" s="154"/>
    </row>
    <row r="100" spans="1:8" s="20" customFormat="1" ht="12.75" customHeight="1">
      <c r="A100" s="5"/>
      <c r="B100" s="148" t="s">
        <v>275</v>
      </c>
      <c r="C100" s="148"/>
      <c r="D100" s="148"/>
      <c r="E100" s="148"/>
      <c r="F100" s="8" t="s">
        <v>162</v>
      </c>
      <c r="G100" s="149" t="s">
        <v>163</v>
      </c>
      <c r="H100" s="149"/>
    </row>
    <row r="101" spans="1:8" s="20" customFormat="1">
      <c r="A101" s="5"/>
    </row>
    <row r="102" spans="1:8" s="20" customFormat="1">
      <c r="A102" s="5"/>
    </row>
    <row r="103" spans="1:8" s="20" customFormat="1">
      <c r="A103" s="5"/>
    </row>
    <row r="104" spans="1:8" s="20" customFormat="1">
      <c r="A104" s="5"/>
    </row>
    <row r="105" spans="1:8" s="20" customFormat="1">
      <c r="A105" s="5"/>
    </row>
    <row r="106" spans="1:8" s="20" customFormat="1">
      <c r="A106" s="5"/>
    </row>
    <row r="107" spans="1:8" s="20" customFormat="1">
      <c r="A107" s="5"/>
    </row>
    <row r="108" spans="1:8" s="20" customFormat="1">
      <c r="A108" s="5"/>
    </row>
    <row r="109" spans="1:8" s="20" customFormat="1">
      <c r="A109" s="5"/>
    </row>
    <row r="110" spans="1:8" s="20" customFormat="1">
      <c r="A110" s="5"/>
    </row>
    <row r="111" spans="1:8" s="20" customFormat="1">
      <c r="A111" s="5"/>
    </row>
    <row r="112" spans="1:8" s="20" customFormat="1">
      <c r="A112" s="5"/>
    </row>
    <row r="113" spans="1:1" s="20" customFormat="1">
      <c r="A113" s="5"/>
    </row>
    <row r="114" spans="1:1" s="20" customFormat="1">
      <c r="A114" s="5"/>
    </row>
    <row r="115" spans="1:1" s="20" customFormat="1">
      <c r="A115" s="5"/>
    </row>
    <row r="116" spans="1:1" s="20" customFormat="1">
      <c r="A116" s="5"/>
    </row>
    <row r="117" spans="1:1" s="20" customFormat="1">
      <c r="A117" s="5"/>
    </row>
    <row r="118" spans="1:1" s="20" customFormat="1">
      <c r="A118" s="5"/>
    </row>
    <row r="119" spans="1:1" s="20" customFormat="1" ht="15">
      <c r="A119"/>
    </row>
  </sheetData>
  <mergeCells count="27">
    <mergeCell ref="B100:E100"/>
    <mergeCell ref="G100:H100"/>
    <mergeCell ref="C94:E94"/>
    <mergeCell ref="B96:E96"/>
    <mergeCell ref="G96:H96"/>
    <mergeCell ref="B97:E97"/>
    <mergeCell ref="G97:H97"/>
    <mergeCell ref="G99:H99"/>
    <mergeCell ref="B99:E99"/>
    <mergeCell ref="C62:E62"/>
    <mergeCell ref="B9:H9"/>
    <mergeCell ref="B10:H11"/>
    <mergeCell ref="B12:F12"/>
    <mergeCell ref="B13:H13"/>
    <mergeCell ref="B14:H14"/>
    <mergeCell ref="B16:H16"/>
    <mergeCell ref="B17:H17"/>
    <mergeCell ref="E18:H18"/>
    <mergeCell ref="C19:E19"/>
    <mergeCell ref="D47:E47"/>
    <mergeCell ref="D53:E53"/>
    <mergeCell ref="B8:H8"/>
    <mergeCell ref="B1:H1"/>
    <mergeCell ref="F2:H2"/>
    <mergeCell ref="F3:H3"/>
    <mergeCell ref="B5:H6"/>
    <mergeCell ref="B7:H7"/>
  </mergeCells>
  <pageMargins left="0.7" right="0.7" top="0.75" bottom="0.75" header="0.3" footer="0.3"/>
  <pageSetup paperSize="9" scale="5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4A4B0-B0A3-4268-B46D-9A9AAC251D99}">
  <sheetPr>
    <pageSetUpPr fitToPage="1"/>
  </sheetPr>
  <dimension ref="B1:J64"/>
  <sheetViews>
    <sheetView topLeftCell="A28" workbookViewId="0">
      <selection activeCell="B9" sqref="B9:J9"/>
    </sheetView>
  </sheetViews>
  <sheetFormatPr defaultRowHeight="15"/>
  <cols>
    <col min="1" max="1" width="3.140625" style="10" customWidth="1"/>
    <col min="2" max="2" width="8" style="10" customWidth="1"/>
    <col min="3" max="3" width="1.5703125" style="10" hidden="1" customWidth="1"/>
    <col min="4" max="4" width="30.140625" style="10" customWidth="1"/>
    <col min="5" max="5" width="18.28515625" style="10" customWidth="1"/>
    <col min="6" max="6" width="9.140625" style="10" hidden="1" customWidth="1"/>
    <col min="7" max="7" width="11.7109375" style="10" customWidth="1"/>
    <col min="8" max="8" width="13.140625" style="10" customWidth="1"/>
    <col min="9" max="9" width="14.7109375" style="10" customWidth="1"/>
    <col min="10" max="10" width="15.85546875" style="10" customWidth="1"/>
    <col min="11" max="16384" width="9.140625" style="10"/>
  </cols>
  <sheetData>
    <row r="1" spans="2:10" ht="30" customHeight="1">
      <c r="B1" s="157" t="s">
        <v>36</v>
      </c>
      <c r="C1" s="157"/>
      <c r="D1" s="157"/>
      <c r="E1" s="157"/>
      <c r="F1" s="157"/>
      <c r="G1" s="157"/>
      <c r="H1" s="157"/>
      <c r="I1" s="157"/>
      <c r="J1" s="157"/>
    </row>
    <row r="2" spans="2:10" ht="15.75" customHeight="1">
      <c r="E2" s="11"/>
      <c r="H2" s="2" t="s">
        <v>172</v>
      </c>
      <c r="I2" s="12"/>
      <c r="J2" s="12"/>
    </row>
    <row r="3" spans="2:10" ht="15.75" customHeight="1">
      <c r="H3" s="2" t="s">
        <v>38</v>
      </c>
      <c r="I3" s="12"/>
      <c r="J3" s="12"/>
    </row>
    <row r="4" spans="2:10" ht="4.5" customHeight="1"/>
    <row r="5" spans="2:10" ht="15.75" customHeight="1">
      <c r="B5" s="158" t="s">
        <v>173</v>
      </c>
      <c r="C5" s="158"/>
      <c r="D5" s="158"/>
      <c r="E5" s="158"/>
      <c r="F5" s="158"/>
      <c r="G5" s="158"/>
      <c r="H5" s="158"/>
      <c r="I5" s="158"/>
      <c r="J5" s="158"/>
    </row>
    <row r="6" spans="2:10" ht="15.75" customHeight="1">
      <c r="B6" s="159" t="s">
        <v>174</v>
      </c>
      <c r="C6" s="159"/>
      <c r="D6" s="159"/>
      <c r="E6" s="159"/>
      <c r="F6" s="159"/>
      <c r="G6" s="159"/>
      <c r="H6" s="159"/>
      <c r="I6" s="159"/>
      <c r="J6" s="159"/>
    </row>
    <row r="7" spans="2:10" ht="15.75" customHeight="1">
      <c r="B7" s="160" t="s">
        <v>40</v>
      </c>
      <c r="C7" s="160"/>
      <c r="D7" s="160"/>
      <c r="E7" s="160"/>
      <c r="F7" s="160"/>
      <c r="G7" s="160"/>
      <c r="H7" s="160"/>
      <c r="I7" s="160"/>
      <c r="J7" s="160"/>
    </row>
    <row r="8" spans="2:10" ht="15" customHeight="1">
      <c r="B8" s="161" t="s">
        <v>175</v>
      </c>
      <c r="C8" s="161"/>
      <c r="D8" s="161"/>
      <c r="E8" s="161"/>
      <c r="F8" s="161"/>
      <c r="G8" s="161"/>
      <c r="H8" s="161"/>
      <c r="I8" s="161"/>
      <c r="J8" s="161"/>
    </row>
    <row r="9" spans="2:10" ht="15" customHeight="1">
      <c r="B9" s="156" t="s">
        <v>257</v>
      </c>
      <c r="C9" s="156"/>
      <c r="D9" s="156"/>
      <c r="E9" s="156"/>
      <c r="F9" s="156"/>
      <c r="G9" s="156"/>
      <c r="H9" s="156"/>
      <c r="I9" s="156"/>
      <c r="J9" s="156"/>
    </row>
    <row r="10" spans="2:10" ht="15" customHeight="1">
      <c r="B10" s="165" t="s">
        <v>176</v>
      </c>
      <c r="C10" s="165"/>
      <c r="D10" s="165"/>
      <c r="E10" s="165"/>
      <c r="F10" s="165"/>
      <c r="G10" s="165"/>
      <c r="H10" s="165"/>
      <c r="I10" s="165"/>
      <c r="J10" s="165"/>
    </row>
    <row r="11" spans="2:10" ht="15" customHeight="1">
      <c r="B11" s="165" t="s">
        <v>177</v>
      </c>
      <c r="C11" s="165"/>
      <c r="D11" s="165"/>
      <c r="E11" s="165"/>
      <c r="F11" s="165"/>
      <c r="G11" s="165"/>
      <c r="H11" s="165"/>
      <c r="I11" s="165"/>
      <c r="J11" s="165"/>
    </row>
    <row r="12" spans="2:10" ht="12" customHeight="1">
      <c r="B12" s="166"/>
      <c r="C12" s="166"/>
      <c r="D12" s="166"/>
      <c r="E12" s="166"/>
      <c r="F12" s="166"/>
      <c r="G12" s="166"/>
      <c r="H12" s="166"/>
      <c r="I12" s="166"/>
      <c r="J12" s="166"/>
    </row>
    <row r="13" spans="2:10" ht="15" customHeight="1">
      <c r="B13" s="167" t="s">
        <v>178</v>
      </c>
      <c r="C13" s="167"/>
      <c r="D13" s="167"/>
      <c r="E13" s="167"/>
      <c r="F13" s="167"/>
      <c r="G13" s="167"/>
      <c r="H13" s="167"/>
      <c r="I13" s="167"/>
      <c r="J13" s="167"/>
    </row>
    <row r="14" spans="2:10" ht="9.75" customHeight="1">
      <c r="B14" s="165"/>
      <c r="C14" s="165"/>
      <c r="D14" s="165"/>
      <c r="E14" s="165"/>
      <c r="F14" s="165"/>
      <c r="G14" s="165"/>
      <c r="H14" s="165"/>
      <c r="I14" s="165"/>
      <c r="J14" s="165"/>
    </row>
    <row r="15" spans="2:10" ht="15" customHeight="1">
      <c r="B15" s="167" t="s">
        <v>265</v>
      </c>
      <c r="C15" s="167"/>
      <c r="D15" s="167"/>
      <c r="E15" s="167"/>
      <c r="F15" s="167"/>
      <c r="G15" s="167"/>
      <c r="H15" s="167"/>
      <c r="I15" s="167"/>
      <c r="J15" s="167"/>
    </row>
    <row r="16" spans="2:10" ht="9.75" customHeight="1">
      <c r="B16" s="37"/>
      <c r="C16" s="13"/>
      <c r="D16" s="13"/>
      <c r="E16" s="13"/>
      <c r="F16" s="13"/>
      <c r="G16" s="13"/>
      <c r="H16" s="13"/>
      <c r="I16" s="13"/>
      <c r="J16" s="13"/>
    </row>
    <row r="17" spans="2:10" ht="15" customHeight="1">
      <c r="B17" s="168" t="s">
        <v>266</v>
      </c>
      <c r="C17" s="168"/>
      <c r="D17" s="168"/>
      <c r="E17" s="168"/>
      <c r="F17" s="168"/>
      <c r="G17" s="168"/>
      <c r="H17" s="168"/>
      <c r="I17" s="168"/>
      <c r="J17" s="168"/>
    </row>
    <row r="18" spans="2:10" ht="15" customHeight="1">
      <c r="B18" s="165" t="s">
        <v>44</v>
      </c>
      <c r="C18" s="165"/>
      <c r="D18" s="165"/>
      <c r="E18" s="165"/>
      <c r="F18" s="165"/>
      <c r="G18" s="165"/>
      <c r="H18" s="165"/>
      <c r="I18" s="165"/>
      <c r="J18" s="165"/>
    </row>
    <row r="19" spans="2:10" s="13" customFormat="1" ht="15" customHeight="1">
      <c r="B19" s="169" t="s">
        <v>45</v>
      </c>
      <c r="C19" s="169"/>
      <c r="D19" s="169"/>
      <c r="E19" s="169"/>
      <c r="F19" s="169"/>
      <c r="G19" s="169"/>
      <c r="H19" s="169"/>
      <c r="I19" s="169"/>
      <c r="J19" s="169"/>
    </row>
    <row r="20" spans="2:10" s="14" customFormat="1" ht="50.1" customHeight="1">
      <c r="B20" s="170" t="s">
        <v>4</v>
      </c>
      <c r="C20" s="171"/>
      <c r="D20" s="170" t="s">
        <v>46</v>
      </c>
      <c r="E20" s="172"/>
      <c r="F20" s="172"/>
      <c r="G20" s="171"/>
      <c r="H20" s="112" t="s">
        <v>179</v>
      </c>
      <c r="I20" s="112" t="s">
        <v>180</v>
      </c>
      <c r="J20" s="112" t="s">
        <v>181</v>
      </c>
    </row>
    <row r="21" spans="2:10" ht="15.75" customHeight="1">
      <c r="B21" s="113" t="s">
        <v>50</v>
      </c>
      <c r="C21" s="114" t="s">
        <v>182</v>
      </c>
      <c r="D21" s="162" t="s">
        <v>182</v>
      </c>
      <c r="E21" s="163"/>
      <c r="F21" s="163"/>
      <c r="G21" s="164"/>
      <c r="H21" s="115"/>
      <c r="I21" s="116">
        <f>SUM(I22,I27,I28)</f>
        <v>694762.75000000012</v>
      </c>
      <c r="J21" s="116">
        <f>SUM(J22,J27,J28)</f>
        <v>586230.74</v>
      </c>
    </row>
    <row r="22" spans="2:10" ht="15.75" customHeight="1">
      <c r="B22" s="117" t="s">
        <v>52</v>
      </c>
      <c r="C22" s="118" t="s">
        <v>183</v>
      </c>
      <c r="D22" s="176" t="s">
        <v>183</v>
      </c>
      <c r="E22" s="177"/>
      <c r="F22" s="177"/>
      <c r="G22" s="178"/>
      <c r="H22" s="119"/>
      <c r="I22" s="120">
        <f>SUM(I23:I26)</f>
        <v>652524.66000000015</v>
      </c>
      <c r="J22" s="120">
        <f>SUM(J23:J26)</f>
        <v>552219.49</v>
      </c>
    </row>
    <row r="23" spans="2:10" ht="15.75" customHeight="1">
      <c r="B23" s="117" t="s">
        <v>184</v>
      </c>
      <c r="C23" s="118" t="s">
        <v>115</v>
      </c>
      <c r="D23" s="176" t="s">
        <v>115</v>
      </c>
      <c r="E23" s="177"/>
      <c r="F23" s="177"/>
      <c r="G23" s="178"/>
      <c r="H23" s="119"/>
      <c r="I23" s="121">
        <v>312679.52</v>
      </c>
      <c r="J23" s="121">
        <v>168268.24</v>
      </c>
    </row>
    <row r="24" spans="2:10" ht="15.75" customHeight="1">
      <c r="B24" s="117" t="s">
        <v>185</v>
      </c>
      <c r="C24" s="122" t="s">
        <v>186</v>
      </c>
      <c r="D24" s="173" t="s">
        <v>186</v>
      </c>
      <c r="E24" s="174"/>
      <c r="F24" s="174"/>
      <c r="G24" s="175"/>
      <c r="H24" s="119"/>
      <c r="I24" s="121">
        <v>335970.54</v>
      </c>
      <c r="J24" s="121">
        <v>371675.32</v>
      </c>
    </row>
    <row r="25" spans="2:10" ht="15.75" customHeight="1">
      <c r="B25" s="117" t="s">
        <v>187</v>
      </c>
      <c r="C25" s="118" t="s">
        <v>188</v>
      </c>
      <c r="D25" s="173" t="s">
        <v>188</v>
      </c>
      <c r="E25" s="174"/>
      <c r="F25" s="174"/>
      <c r="G25" s="175"/>
      <c r="H25" s="119"/>
      <c r="I25" s="121">
        <v>2.68</v>
      </c>
      <c r="J25" s="121">
        <v>7.99</v>
      </c>
    </row>
    <row r="26" spans="2:10" ht="15.75" customHeight="1">
      <c r="B26" s="117" t="s">
        <v>189</v>
      </c>
      <c r="C26" s="122" t="s">
        <v>190</v>
      </c>
      <c r="D26" s="173" t="s">
        <v>190</v>
      </c>
      <c r="E26" s="174"/>
      <c r="F26" s="174"/>
      <c r="G26" s="175"/>
      <c r="H26" s="119"/>
      <c r="I26" s="121">
        <v>3871.92</v>
      </c>
      <c r="J26" s="121">
        <v>12267.94</v>
      </c>
    </row>
    <row r="27" spans="2:10" ht="15.75" customHeight="1">
      <c r="B27" s="117" t="s">
        <v>65</v>
      </c>
      <c r="C27" s="118" t="s">
        <v>191</v>
      </c>
      <c r="D27" s="173" t="s">
        <v>191</v>
      </c>
      <c r="E27" s="174"/>
      <c r="F27" s="174"/>
      <c r="G27" s="175"/>
      <c r="H27" s="119"/>
      <c r="I27" s="120"/>
      <c r="J27" s="123"/>
    </row>
    <row r="28" spans="2:10" ht="15.75" customHeight="1">
      <c r="B28" s="117" t="s">
        <v>82</v>
      </c>
      <c r="C28" s="118" t="s">
        <v>192</v>
      </c>
      <c r="D28" s="173" t="s">
        <v>192</v>
      </c>
      <c r="E28" s="174"/>
      <c r="F28" s="174"/>
      <c r="G28" s="175"/>
      <c r="H28" s="119" t="s">
        <v>255</v>
      </c>
      <c r="I28" s="120">
        <f>SUM(I29)+SUM(I30)</f>
        <v>42238.09</v>
      </c>
      <c r="J28" s="120">
        <f>SUM(J29)+SUM(J30)</f>
        <v>34011.25</v>
      </c>
    </row>
    <row r="29" spans="2:10" ht="15.75" customHeight="1">
      <c r="B29" s="117" t="s">
        <v>193</v>
      </c>
      <c r="C29" s="122" t="s">
        <v>194</v>
      </c>
      <c r="D29" s="173" t="s">
        <v>194</v>
      </c>
      <c r="E29" s="174"/>
      <c r="F29" s="174"/>
      <c r="G29" s="175"/>
      <c r="H29" s="119"/>
      <c r="I29" s="121">
        <v>42238.09</v>
      </c>
      <c r="J29" s="121">
        <v>34011.25</v>
      </c>
    </row>
    <row r="30" spans="2:10" ht="15.75" customHeight="1">
      <c r="B30" s="117" t="s">
        <v>195</v>
      </c>
      <c r="C30" s="122" t="s">
        <v>196</v>
      </c>
      <c r="D30" s="173" t="s">
        <v>196</v>
      </c>
      <c r="E30" s="174"/>
      <c r="F30" s="174"/>
      <c r="G30" s="175"/>
      <c r="H30" s="119"/>
      <c r="I30" s="121" t="s">
        <v>56</v>
      </c>
      <c r="J30" s="121" t="s">
        <v>56</v>
      </c>
    </row>
    <row r="31" spans="2:10" ht="15.75" customHeight="1">
      <c r="B31" s="113" t="s">
        <v>85</v>
      </c>
      <c r="C31" s="114" t="s">
        <v>197</v>
      </c>
      <c r="D31" s="162" t="s">
        <v>197</v>
      </c>
      <c r="E31" s="163"/>
      <c r="F31" s="163"/>
      <c r="G31" s="164"/>
      <c r="H31" s="115" t="s">
        <v>256</v>
      </c>
      <c r="I31" s="116">
        <f>SUM(I32:I45)</f>
        <v>694507.12</v>
      </c>
      <c r="J31" s="116">
        <f>SUM(J32:J45)</f>
        <v>585424.27999999991</v>
      </c>
    </row>
    <row r="32" spans="2:10" ht="15.75" customHeight="1">
      <c r="B32" s="117" t="s">
        <v>52</v>
      </c>
      <c r="C32" s="118" t="s">
        <v>198</v>
      </c>
      <c r="D32" s="173" t="s">
        <v>199</v>
      </c>
      <c r="E32" s="174"/>
      <c r="F32" s="174"/>
      <c r="G32" s="175"/>
      <c r="H32" s="119"/>
      <c r="I32" s="121">
        <v>578037.76000000001</v>
      </c>
      <c r="J32" s="121">
        <v>501461.88</v>
      </c>
    </row>
    <row r="33" spans="2:10" ht="15.75" customHeight="1">
      <c r="B33" s="117" t="s">
        <v>65</v>
      </c>
      <c r="C33" s="118" t="s">
        <v>200</v>
      </c>
      <c r="D33" s="173" t="s">
        <v>201</v>
      </c>
      <c r="E33" s="174"/>
      <c r="F33" s="174"/>
      <c r="G33" s="175"/>
      <c r="H33" s="119"/>
      <c r="I33" s="121">
        <v>12233.74</v>
      </c>
      <c r="J33" s="121">
        <v>5175.57</v>
      </c>
    </row>
    <row r="34" spans="2:10" ht="15.75" customHeight="1">
      <c r="B34" s="117" t="s">
        <v>82</v>
      </c>
      <c r="C34" s="118" t="s">
        <v>202</v>
      </c>
      <c r="D34" s="173" t="s">
        <v>203</v>
      </c>
      <c r="E34" s="174"/>
      <c r="F34" s="174"/>
      <c r="G34" s="175"/>
      <c r="H34" s="119"/>
      <c r="I34" s="121">
        <v>23686.41</v>
      </c>
      <c r="J34" s="121">
        <v>16637.759999999998</v>
      </c>
    </row>
    <row r="35" spans="2:10" ht="15.75" customHeight="1">
      <c r="B35" s="117" t="s">
        <v>84</v>
      </c>
      <c r="C35" s="118" t="s">
        <v>204</v>
      </c>
      <c r="D35" s="176" t="s">
        <v>205</v>
      </c>
      <c r="E35" s="177"/>
      <c r="F35" s="177"/>
      <c r="G35" s="178"/>
      <c r="H35" s="119"/>
      <c r="I35" s="121">
        <v>0</v>
      </c>
      <c r="J35" s="121">
        <v>0</v>
      </c>
    </row>
    <row r="36" spans="2:10" ht="15.75" customHeight="1">
      <c r="B36" s="117" t="s">
        <v>110</v>
      </c>
      <c r="C36" s="118" t="s">
        <v>206</v>
      </c>
      <c r="D36" s="176" t="s">
        <v>207</v>
      </c>
      <c r="E36" s="177"/>
      <c r="F36" s="177"/>
      <c r="G36" s="178"/>
      <c r="H36" s="119"/>
      <c r="I36" s="121" t="s">
        <v>56</v>
      </c>
      <c r="J36" s="121" t="s">
        <v>56</v>
      </c>
    </row>
    <row r="37" spans="2:10" ht="15.75" customHeight="1">
      <c r="B37" s="117" t="s">
        <v>208</v>
      </c>
      <c r="C37" s="118" t="s">
        <v>209</v>
      </c>
      <c r="D37" s="176" t="s">
        <v>210</v>
      </c>
      <c r="E37" s="177"/>
      <c r="F37" s="177"/>
      <c r="G37" s="178"/>
      <c r="H37" s="119"/>
      <c r="I37" s="121">
        <v>1290.8699999999999</v>
      </c>
      <c r="J37" s="121">
        <v>1359.04</v>
      </c>
    </row>
    <row r="38" spans="2:10" ht="15.75" customHeight="1">
      <c r="B38" s="117" t="s">
        <v>211</v>
      </c>
      <c r="C38" s="118" t="s">
        <v>212</v>
      </c>
      <c r="D38" s="176" t="s">
        <v>213</v>
      </c>
      <c r="E38" s="177"/>
      <c r="F38" s="177"/>
      <c r="G38" s="178"/>
      <c r="H38" s="119"/>
      <c r="I38" s="121">
        <v>522.98</v>
      </c>
      <c r="J38" s="121">
        <v>6815.38</v>
      </c>
    </row>
    <row r="39" spans="2:10" ht="15.75" customHeight="1">
      <c r="B39" s="117" t="s">
        <v>214</v>
      </c>
      <c r="C39" s="118" t="s">
        <v>215</v>
      </c>
      <c r="D39" s="173" t="s">
        <v>215</v>
      </c>
      <c r="E39" s="174"/>
      <c r="F39" s="174"/>
      <c r="G39" s="175"/>
      <c r="H39" s="119"/>
      <c r="I39" s="121" t="s">
        <v>56</v>
      </c>
      <c r="J39" s="121" t="s">
        <v>56</v>
      </c>
    </row>
    <row r="40" spans="2:10" ht="15.75" customHeight="1">
      <c r="B40" s="117" t="s">
        <v>216</v>
      </c>
      <c r="C40" s="118" t="s">
        <v>217</v>
      </c>
      <c r="D40" s="176" t="s">
        <v>217</v>
      </c>
      <c r="E40" s="177"/>
      <c r="F40" s="177"/>
      <c r="G40" s="178"/>
      <c r="H40" s="119"/>
      <c r="I40" s="121">
        <v>74094.97</v>
      </c>
      <c r="J40" s="121">
        <v>50868.07</v>
      </c>
    </row>
    <row r="41" spans="2:10" ht="15.75" customHeight="1">
      <c r="B41" s="117" t="s">
        <v>218</v>
      </c>
      <c r="C41" s="118" t="s">
        <v>219</v>
      </c>
      <c r="D41" s="173" t="s">
        <v>220</v>
      </c>
      <c r="E41" s="174"/>
      <c r="F41" s="174"/>
      <c r="G41" s="175"/>
      <c r="H41" s="119"/>
      <c r="I41" s="121" t="s">
        <v>56</v>
      </c>
      <c r="J41" s="121" t="s">
        <v>56</v>
      </c>
    </row>
    <row r="42" spans="2:10" ht="15.75" customHeight="1">
      <c r="B42" s="117" t="s">
        <v>221</v>
      </c>
      <c r="C42" s="118" t="s">
        <v>222</v>
      </c>
      <c r="D42" s="173" t="s">
        <v>223</v>
      </c>
      <c r="E42" s="174"/>
      <c r="F42" s="174"/>
      <c r="G42" s="175"/>
      <c r="H42" s="119"/>
      <c r="I42" s="121" t="s">
        <v>56</v>
      </c>
      <c r="J42" s="121" t="s">
        <v>56</v>
      </c>
    </row>
    <row r="43" spans="2:10" ht="15.75" customHeight="1">
      <c r="B43" s="117" t="s">
        <v>224</v>
      </c>
      <c r="C43" s="118" t="s">
        <v>225</v>
      </c>
      <c r="D43" s="173" t="s">
        <v>226</v>
      </c>
      <c r="E43" s="174"/>
      <c r="F43" s="174"/>
      <c r="G43" s="175"/>
      <c r="H43" s="119"/>
      <c r="I43" s="121" t="s">
        <v>56</v>
      </c>
      <c r="J43" s="121" t="s">
        <v>56</v>
      </c>
    </row>
    <row r="44" spans="2:10" ht="15.75" customHeight="1">
      <c r="B44" s="117" t="s">
        <v>227</v>
      </c>
      <c r="C44" s="118" t="s">
        <v>228</v>
      </c>
      <c r="D44" s="173" t="s">
        <v>229</v>
      </c>
      <c r="E44" s="174"/>
      <c r="F44" s="174"/>
      <c r="G44" s="175"/>
      <c r="H44" s="119"/>
      <c r="I44" s="121">
        <v>4640.3900000000003</v>
      </c>
      <c r="J44" s="121">
        <v>3106.58</v>
      </c>
    </row>
    <row r="45" spans="2:10" ht="15.75" customHeight="1">
      <c r="B45" s="117" t="s">
        <v>230</v>
      </c>
      <c r="C45" s="118" t="s">
        <v>231</v>
      </c>
      <c r="D45" s="179" t="s">
        <v>232</v>
      </c>
      <c r="E45" s="180"/>
      <c r="F45" s="180"/>
      <c r="G45" s="181"/>
      <c r="H45" s="119"/>
      <c r="I45" s="121">
        <v>0</v>
      </c>
      <c r="J45" s="121">
        <v>0</v>
      </c>
    </row>
    <row r="46" spans="2:10" ht="15.75" customHeight="1">
      <c r="B46" s="114" t="s">
        <v>87</v>
      </c>
      <c r="C46" s="124" t="s">
        <v>233</v>
      </c>
      <c r="D46" s="182" t="s">
        <v>233</v>
      </c>
      <c r="E46" s="183"/>
      <c r="F46" s="183"/>
      <c r="G46" s="184"/>
      <c r="H46" s="115"/>
      <c r="I46" s="116">
        <f>I21-I31</f>
        <v>255.63000000012107</v>
      </c>
      <c r="J46" s="116">
        <f>J21-J31</f>
        <v>806.46000000007916</v>
      </c>
    </row>
    <row r="47" spans="2:10" ht="15.75" customHeight="1">
      <c r="B47" s="114" t="s">
        <v>113</v>
      </c>
      <c r="C47" s="114" t="s">
        <v>234</v>
      </c>
      <c r="D47" s="185" t="s">
        <v>234</v>
      </c>
      <c r="E47" s="186"/>
      <c r="F47" s="186"/>
      <c r="G47" s="187"/>
      <c r="H47" s="125"/>
      <c r="I47" s="116">
        <f>IF(TYPE(I48)=1,I48,0)+IF(TYPE(I49)=1,I49,0)+IF(TYPE(I50)=1,I50,0)</f>
        <v>0</v>
      </c>
      <c r="J47" s="116">
        <f>IF(TYPE(J48)=1,J48,0)+IF(TYPE(J49)=1,J49,0)+IF(TYPE(J50)=1,J50,0)</f>
        <v>0</v>
      </c>
    </row>
    <row r="48" spans="2:10" ht="15.75" customHeight="1">
      <c r="B48" s="122" t="s">
        <v>235</v>
      </c>
      <c r="C48" s="118" t="s">
        <v>236</v>
      </c>
      <c r="D48" s="179" t="s">
        <v>237</v>
      </c>
      <c r="E48" s="180"/>
      <c r="F48" s="180"/>
      <c r="G48" s="181"/>
      <c r="H48" s="126"/>
      <c r="I48" s="120"/>
      <c r="J48" s="121"/>
    </row>
    <row r="49" spans="2:10" ht="15.75" customHeight="1">
      <c r="B49" s="122" t="s">
        <v>65</v>
      </c>
      <c r="C49" s="118" t="s">
        <v>238</v>
      </c>
      <c r="D49" s="179" t="s">
        <v>238</v>
      </c>
      <c r="E49" s="180"/>
      <c r="F49" s="180"/>
      <c r="G49" s="181"/>
      <c r="H49" s="126"/>
      <c r="I49" s="121"/>
      <c r="J49" s="121"/>
    </row>
    <row r="50" spans="2:10" ht="15.75" customHeight="1">
      <c r="B50" s="122" t="s">
        <v>239</v>
      </c>
      <c r="C50" s="118" t="s">
        <v>240</v>
      </c>
      <c r="D50" s="179" t="s">
        <v>241</v>
      </c>
      <c r="E50" s="180"/>
      <c r="F50" s="180"/>
      <c r="G50" s="181"/>
      <c r="H50" s="126"/>
      <c r="I50" s="121" t="s">
        <v>56</v>
      </c>
      <c r="J50" s="121" t="s">
        <v>56</v>
      </c>
    </row>
    <row r="51" spans="2:10" ht="15.75" customHeight="1">
      <c r="B51" s="114" t="s">
        <v>120</v>
      </c>
      <c r="C51" s="124" t="s">
        <v>242</v>
      </c>
      <c r="D51" s="182" t="s">
        <v>242</v>
      </c>
      <c r="E51" s="183"/>
      <c r="F51" s="183"/>
      <c r="G51" s="184"/>
      <c r="H51" s="125"/>
      <c r="I51" s="121" t="s">
        <v>56</v>
      </c>
      <c r="J51" s="121" t="s">
        <v>56</v>
      </c>
    </row>
    <row r="52" spans="2:10" ht="30" customHeight="1">
      <c r="B52" s="114" t="s">
        <v>146</v>
      </c>
      <c r="C52" s="124" t="s">
        <v>243</v>
      </c>
      <c r="D52" s="188" t="s">
        <v>243</v>
      </c>
      <c r="E52" s="189"/>
      <c r="F52" s="189"/>
      <c r="G52" s="190"/>
      <c r="H52" s="125"/>
      <c r="I52" s="121" t="s">
        <v>56</v>
      </c>
      <c r="J52" s="121" t="s">
        <v>56</v>
      </c>
    </row>
    <row r="53" spans="2:10" ht="15.75" customHeight="1">
      <c r="B53" s="114" t="s">
        <v>158</v>
      </c>
      <c r="C53" s="124" t="s">
        <v>244</v>
      </c>
      <c r="D53" s="182" t="s">
        <v>244</v>
      </c>
      <c r="E53" s="183"/>
      <c r="F53" s="183"/>
      <c r="G53" s="184"/>
      <c r="H53" s="125"/>
      <c r="I53" s="121" t="s">
        <v>56</v>
      </c>
      <c r="J53" s="121" t="s">
        <v>56</v>
      </c>
    </row>
    <row r="54" spans="2:10" ht="30" customHeight="1">
      <c r="B54" s="114" t="s">
        <v>245</v>
      </c>
      <c r="C54" s="114" t="s">
        <v>246</v>
      </c>
      <c r="D54" s="162" t="s">
        <v>246</v>
      </c>
      <c r="E54" s="163"/>
      <c r="F54" s="163"/>
      <c r="G54" s="164"/>
      <c r="H54" s="125"/>
      <c r="I54" s="116">
        <f>SUM(I46,I47,I51,I52,I53)</f>
        <v>255.63000000012107</v>
      </c>
      <c r="J54" s="116">
        <f>SUM(J46,J47,J51,J52,J53)</f>
        <v>806.46000000007916</v>
      </c>
    </row>
    <row r="55" spans="2:10" ht="15.75" customHeight="1">
      <c r="B55" s="114" t="s">
        <v>52</v>
      </c>
      <c r="C55" s="114" t="s">
        <v>247</v>
      </c>
      <c r="D55" s="185" t="s">
        <v>247</v>
      </c>
      <c r="E55" s="186"/>
      <c r="F55" s="186"/>
      <c r="G55" s="187"/>
      <c r="H55" s="125"/>
      <c r="I55" s="121" t="s">
        <v>56</v>
      </c>
      <c r="J55" s="121" t="s">
        <v>56</v>
      </c>
    </row>
    <row r="56" spans="2:10" ht="15.75" customHeight="1">
      <c r="B56" s="114" t="s">
        <v>248</v>
      </c>
      <c r="C56" s="124" t="s">
        <v>249</v>
      </c>
      <c r="D56" s="182" t="s">
        <v>249</v>
      </c>
      <c r="E56" s="183"/>
      <c r="F56" s="183"/>
      <c r="G56" s="184"/>
      <c r="H56" s="125"/>
      <c r="I56" s="116">
        <f>SUM(I54,I55)</f>
        <v>255.63000000012107</v>
      </c>
      <c r="J56" s="116">
        <f>SUM(J54,J55)</f>
        <v>806.46000000007916</v>
      </c>
    </row>
    <row r="57" spans="2:10" ht="15.75" customHeight="1">
      <c r="B57" s="122" t="s">
        <v>52</v>
      </c>
      <c r="C57" s="118" t="s">
        <v>250</v>
      </c>
      <c r="D57" s="179" t="s">
        <v>250</v>
      </c>
      <c r="E57" s="180"/>
      <c r="F57" s="180"/>
      <c r="G57" s="181"/>
      <c r="H57" s="126"/>
      <c r="I57" s="120"/>
      <c r="J57" s="120"/>
    </row>
    <row r="58" spans="2:10" ht="15.75" customHeight="1">
      <c r="B58" s="122" t="s">
        <v>65</v>
      </c>
      <c r="C58" s="118" t="s">
        <v>251</v>
      </c>
      <c r="D58" s="179" t="s">
        <v>251</v>
      </c>
      <c r="E58" s="180"/>
      <c r="F58" s="180"/>
      <c r="G58" s="181"/>
      <c r="H58" s="126"/>
      <c r="I58" s="120"/>
      <c r="J58" s="120"/>
    </row>
    <row r="59" spans="2:10">
      <c r="B59" s="8"/>
      <c r="C59" s="8"/>
      <c r="D59" s="8"/>
      <c r="E59" s="8"/>
    </row>
    <row r="60" spans="2:10" ht="15.75" customHeight="1">
      <c r="B60" s="193" t="s">
        <v>34</v>
      </c>
      <c r="C60" s="193"/>
      <c r="D60" s="193"/>
      <c r="E60" s="193"/>
      <c r="F60" s="193"/>
      <c r="G60" s="193"/>
      <c r="H60" s="127"/>
      <c r="I60" s="194" t="s">
        <v>161</v>
      </c>
      <c r="J60" s="194"/>
    </row>
    <row r="61" spans="2:10" s="13" customFormat="1" ht="18.75" customHeight="1">
      <c r="B61" s="191" t="s">
        <v>252</v>
      </c>
      <c r="C61" s="191"/>
      <c r="D61" s="191"/>
      <c r="E61" s="191"/>
      <c r="F61" s="191"/>
      <c r="G61" s="191"/>
      <c r="H61" s="15" t="s">
        <v>162</v>
      </c>
      <c r="I61" s="192" t="s">
        <v>163</v>
      </c>
      <c r="J61" s="192"/>
    </row>
    <row r="62" spans="2:10" s="13" customFormat="1" ht="10.5" customHeight="1">
      <c r="B62" s="36"/>
      <c r="C62" s="36"/>
      <c r="D62" s="36"/>
      <c r="E62" s="36"/>
      <c r="F62" s="36"/>
      <c r="G62" s="36"/>
      <c r="H62" s="36"/>
      <c r="I62" s="16"/>
      <c r="J62" s="16"/>
    </row>
    <row r="63" spans="2:10" s="13" customFormat="1" ht="15" customHeight="1">
      <c r="B63" s="195" t="s">
        <v>35</v>
      </c>
      <c r="C63" s="195"/>
      <c r="D63" s="195"/>
      <c r="E63" s="195"/>
      <c r="F63" s="195"/>
      <c r="G63" s="195"/>
      <c r="H63" s="128"/>
      <c r="I63" s="194" t="s">
        <v>274</v>
      </c>
      <c r="J63" s="194"/>
    </row>
    <row r="64" spans="2:10" s="13" customFormat="1" ht="12" customHeight="1">
      <c r="B64" s="191" t="s">
        <v>253</v>
      </c>
      <c r="C64" s="191"/>
      <c r="D64" s="191"/>
      <c r="E64" s="191"/>
      <c r="F64" s="191"/>
      <c r="G64" s="191"/>
      <c r="H64" s="15" t="s">
        <v>254</v>
      </c>
      <c r="I64" s="192" t="s">
        <v>163</v>
      </c>
      <c r="J64" s="192"/>
    </row>
  </sheetData>
  <mergeCells count="63">
    <mergeCell ref="B64:G64"/>
    <mergeCell ref="I64:J64"/>
    <mergeCell ref="D58:G58"/>
    <mergeCell ref="B60:G60"/>
    <mergeCell ref="I60:J60"/>
    <mergeCell ref="B61:G61"/>
    <mergeCell ref="I61:J61"/>
    <mergeCell ref="I63:J63"/>
    <mergeCell ref="B63:G63"/>
    <mergeCell ref="D57:G57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D45:G45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33:G33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21:G21"/>
    <mergeCell ref="B10:J10"/>
    <mergeCell ref="B11:J11"/>
    <mergeCell ref="B12:J12"/>
    <mergeCell ref="B13:J13"/>
    <mergeCell ref="B14:J14"/>
    <mergeCell ref="B15:J15"/>
    <mergeCell ref="B17:J17"/>
    <mergeCell ref="B18:J18"/>
    <mergeCell ref="B19:J19"/>
    <mergeCell ref="B20:C20"/>
    <mergeCell ref="D20:G20"/>
    <mergeCell ref="B9:J9"/>
    <mergeCell ref="B1:J1"/>
    <mergeCell ref="B5:J5"/>
    <mergeCell ref="B6:J6"/>
    <mergeCell ref="B7:J7"/>
    <mergeCell ref="B8:J8"/>
  </mergeCells>
  <pageMargins left="0.7" right="0.7" top="0.75" bottom="0.75" header="0.3" footer="0.3"/>
  <pageSetup paperSize="9" scale="7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opLeftCell="A19" workbookViewId="0">
      <selection activeCell="I22" sqref="I22"/>
    </sheetView>
  </sheetViews>
  <sheetFormatPr defaultRowHeight="15"/>
  <cols>
    <col min="1" max="1" width="9.140625" style="2"/>
    <col min="2" max="2" width="6" style="1" customWidth="1"/>
    <col min="3" max="3" width="32.85546875" style="2" customWidth="1"/>
    <col min="4" max="11" width="15.7109375" style="2" customWidth="1"/>
    <col min="12" max="12" width="13.140625" style="2" customWidth="1"/>
    <col min="13" max="14" width="15.7109375" style="2" customWidth="1"/>
    <col min="15" max="15" width="20.28515625" style="2" customWidth="1"/>
    <col min="16" max="16384" width="9.140625" style="2"/>
  </cols>
  <sheetData>
    <row r="1" spans="2:15">
      <c r="B1" s="198" t="s">
        <v>36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2:15" ht="15" customHeight="1">
      <c r="J2" s="2" t="s">
        <v>0</v>
      </c>
    </row>
    <row r="3" spans="2:15">
      <c r="J3" s="2" t="s">
        <v>1</v>
      </c>
    </row>
    <row r="5" spans="2:15">
      <c r="B5" s="199" t="s">
        <v>2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</row>
    <row r="6" spans="2:15">
      <c r="B6" s="199" t="s">
        <v>258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</row>
    <row r="8" spans="2:15">
      <c r="B8" s="199" t="s">
        <v>3</v>
      </c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</row>
    <row r="10" spans="2:15" ht="15" customHeight="1">
      <c r="B10" s="200" t="s">
        <v>4</v>
      </c>
      <c r="C10" s="200" t="s">
        <v>5</v>
      </c>
      <c r="D10" s="200" t="s">
        <v>6</v>
      </c>
      <c r="E10" s="202" t="s">
        <v>7</v>
      </c>
      <c r="F10" s="203"/>
      <c r="G10" s="203"/>
      <c r="H10" s="203"/>
      <c r="I10" s="203"/>
      <c r="J10" s="203"/>
      <c r="K10" s="203"/>
      <c r="L10" s="203"/>
      <c r="M10" s="204"/>
      <c r="N10" s="200" t="s">
        <v>8</v>
      </c>
    </row>
    <row r="11" spans="2:15" ht="114">
      <c r="B11" s="201"/>
      <c r="C11" s="201"/>
      <c r="D11" s="201"/>
      <c r="E11" s="24" t="s">
        <v>9</v>
      </c>
      <c r="F11" s="24" t="s">
        <v>10</v>
      </c>
      <c r="G11" s="24" t="s">
        <v>259</v>
      </c>
      <c r="H11" s="24" t="s">
        <v>11</v>
      </c>
      <c r="I11" s="24" t="s">
        <v>260</v>
      </c>
      <c r="J11" s="17" t="s">
        <v>12</v>
      </c>
      <c r="K11" s="24" t="s">
        <v>13</v>
      </c>
      <c r="L11" s="24" t="s">
        <v>14</v>
      </c>
      <c r="M11" s="25" t="s">
        <v>15</v>
      </c>
      <c r="N11" s="201"/>
    </row>
    <row r="12" spans="2:15">
      <c r="B12" s="26">
        <v>1</v>
      </c>
      <c r="C12" s="26">
        <v>2</v>
      </c>
      <c r="D12" s="26">
        <v>3</v>
      </c>
      <c r="E12" s="26">
        <v>4</v>
      </c>
      <c r="F12" s="26">
        <v>5</v>
      </c>
      <c r="G12" s="26">
        <v>6</v>
      </c>
      <c r="H12" s="26">
        <v>7</v>
      </c>
      <c r="I12" s="26">
        <v>8</v>
      </c>
      <c r="J12" s="26">
        <v>9</v>
      </c>
      <c r="K12" s="26">
        <v>10</v>
      </c>
      <c r="L12" s="27" t="s">
        <v>16</v>
      </c>
      <c r="M12" s="26">
        <v>12</v>
      </c>
      <c r="N12" s="26">
        <v>13</v>
      </c>
    </row>
    <row r="13" spans="2:15" ht="71.25">
      <c r="B13" s="28" t="s">
        <v>17</v>
      </c>
      <c r="C13" s="29" t="s">
        <v>18</v>
      </c>
      <c r="D13" s="30">
        <f t="shared" ref="D13:M13" si="0">SUM(D14:D15)</f>
        <v>0</v>
      </c>
      <c r="E13" s="30">
        <f t="shared" si="0"/>
        <v>223980.66</v>
      </c>
      <c r="F13" s="30">
        <f t="shared" si="0"/>
        <v>0</v>
      </c>
      <c r="G13" s="30">
        <f t="shared" si="0"/>
        <v>149.87</v>
      </c>
      <c r="H13" s="30">
        <f t="shared" si="0"/>
        <v>0</v>
      </c>
      <c r="I13" s="30">
        <f t="shared" si="0"/>
        <v>0</v>
      </c>
      <c r="J13" s="30">
        <f t="shared" si="0"/>
        <v>-210510.09</v>
      </c>
      <c r="K13" s="30">
        <f t="shared" si="0"/>
        <v>0</v>
      </c>
      <c r="L13" s="30">
        <f t="shared" si="0"/>
        <v>0</v>
      </c>
      <c r="M13" s="30">
        <f t="shared" si="0"/>
        <v>0</v>
      </c>
      <c r="N13" s="30">
        <f t="shared" ref="N13:N25" si="1">SUM(D13:M13)</f>
        <v>13620.440000000002</v>
      </c>
      <c r="O13" s="31"/>
    </row>
    <row r="14" spans="2:15" ht="15.75">
      <c r="B14" s="32" t="s">
        <v>19</v>
      </c>
      <c r="C14" s="33" t="s">
        <v>20</v>
      </c>
      <c r="D14" s="34">
        <v>0</v>
      </c>
      <c r="E14" s="34"/>
      <c r="F14" s="34">
        <v>15346.1</v>
      </c>
      <c r="G14" s="34">
        <v>149.87</v>
      </c>
      <c r="H14" s="34" t="s">
        <v>56</v>
      </c>
      <c r="I14" s="34" t="s">
        <v>56</v>
      </c>
      <c r="J14" s="34">
        <v>-9123.5300000000007</v>
      </c>
      <c r="K14" s="34" t="s">
        <v>56</v>
      </c>
      <c r="L14" s="34" t="s">
        <v>56</v>
      </c>
      <c r="M14" s="34">
        <v>0</v>
      </c>
      <c r="N14" s="34">
        <f t="shared" si="1"/>
        <v>6372.4400000000005</v>
      </c>
      <c r="O14" s="35"/>
    </row>
    <row r="15" spans="2:15" ht="15.75">
      <c r="B15" s="32" t="s">
        <v>21</v>
      </c>
      <c r="C15" s="33" t="s">
        <v>22</v>
      </c>
      <c r="D15" s="34">
        <v>0</v>
      </c>
      <c r="E15" s="34">
        <v>223980.66</v>
      </c>
      <c r="F15" s="34">
        <v>-15346.1</v>
      </c>
      <c r="G15" s="34" t="s">
        <v>56</v>
      </c>
      <c r="H15" s="34" t="s">
        <v>56</v>
      </c>
      <c r="I15" s="34" t="s">
        <v>56</v>
      </c>
      <c r="J15" s="34">
        <v>-201386.56</v>
      </c>
      <c r="K15" s="34" t="s">
        <v>56</v>
      </c>
      <c r="L15" s="34" t="s">
        <v>56</v>
      </c>
      <c r="M15" s="34">
        <v>0</v>
      </c>
      <c r="N15" s="34">
        <f t="shared" si="1"/>
        <v>7248</v>
      </c>
      <c r="O15" s="31"/>
    </row>
    <row r="16" spans="2:15" ht="85.5">
      <c r="B16" s="28" t="s">
        <v>23</v>
      </c>
      <c r="C16" s="29" t="s">
        <v>24</v>
      </c>
      <c r="D16" s="30">
        <f t="shared" ref="D16:M16" si="2">SUM(D17:D18)</f>
        <v>316873.93</v>
      </c>
      <c r="E16" s="30">
        <f t="shared" si="2"/>
        <v>322438.95</v>
      </c>
      <c r="F16" s="30">
        <f t="shared" si="2"/>
        <v>0</v>
      </c>
      <c r="G16" s="30">
        <f t="shared" si="2"/>
        <v>54.82</v>
      </c>
      <c r="H16" s="30">
        <f t="shared" si="2"/>
        <v>0</v>
      </c>
      <c r="I16" s="30">
        <f t="shared" si="2"/>
        <v>0</v>
      </c>
      <c r="J16" s="30">
        <f t="shared" si="2"/>
        <v>-334043.81</v>
      </c>
      <c r="K16" s="30">
        <f t="shared" si="2"/>
        <v>0</v>
      </c>
      <c r="L16" s="30">
        <f t="shared" si="2"/>
        <v>0</v>
      </c>
      <c r="M16" s="30">
        <f t="shared" si="2"/>
        <v>0</v>
      </c>
      <c r="N16" s="30">
        <f t="shared" si="1"/>
        <v>305323.88999999996</v>
      </c>
      <c r="O16" s="31"/>
    </row>
    <row r="17" spans="1:16" ht="15.75">
      <c r="B17" s="32" t="s">
        <v>261</v>
      </c>
      <c r="C17" s="33" t="s">
        <v>20</v>
      </c>
      <c r="D17" s="34">
        <v>316873.93</v>
      </c>
      <c r="E17" s="34">
        <v>9575.57</v>
      </c>
      <c r="F17" s="34" t="s">
        <v>56</v>
      </c>
      <c r="G17" s="34">
        <v>54.82</v>
      </c>
      <c r="H17" s="34" t="s">
        <v>56</v>
      </c>
      <c r="I17" s="34" t="s">
        <v>56</v>
      </c>
      <c r="J17" s="34">
        <v>-21260.43</v>
      </c>
      <c r="K17" s="34" t="s">
        <v>56</v>
      </c>
      <c r="L17" s="34" t="s">
        <v>56</v>
      </c>
      <c r="M17" s="34">
        <v>0</v>
      </c>
      <c r="N17" s="34">
        <f t="shared" si="1"/>
        <v>305243.89</v>
      </c>
      <c r="O17" s="31"/>
    </row>
    <row r="18" spans="1:16" ht="15.75">
      <c r="B18" s="32" t="s">
        <v>262</v>
      </c>
      <c r="C18" s="33" t="s">
        <v>22</v>
      </c>
      <c r="D18" s="34">
        <v>0</v>
      </c>
      <c r="E18" s="34">
        <v>312863.38</v>
      </c>
      <c r="F18" s="34" t="s">
        <v>56</v>
      </c>
      <c r="G18" s="34" t="s">
        <v>56</v>
      </c>
      <c r="H18" s="34" t="s">
        <v>56</v>
      </c>
      <c r="I18" s="34" t="s">
        <v>56</v>
      </c>
      <c r="J18" s="34">
        <v>-312783.38</v>
      </c>
      <c r="K18" s="34" t="s">
        <v>56</v>
      </c>
      <c r="L18" s="34" t="s">
        <v>56</v>
      </c>
      <c r="M18" s="34">
        <v>0</v>
      </c>
      <c r="N18" s="34">
        <f t="shared" si="1"/>
        <v>80</v>
      </c>
      <c r="O18" s="31"/>
    </row>
    <row r="19" spans="1:16" ht="114">
      <c r="B19" s="28" t="s">
        <v>25</v>
      </c>
      <c r="C19" s="29" t="s">
        <v>26</v>
      </c>
      <c r="D19" s="30">
        <f t="shared" ref="D19:M19" si="3">SUM(D20:D21)</f>
        <v>0</v>
      </c>
      <c r="E19" s="30">
        <f t="shared" si="3"/>
        <v>0</v>
      </c>
      <c r="F19" s="30">
        <f t="shared" si="3"/>
        <v>0</v>
      </c>
      <c r="G19" s="30">
        <f t="shared" si="3"/>
        <v>2.68</v>
      </c>
      <c r="H19" s="30">
        <f t="shared" si="3"/>
        <v>0</v>
      </c>
      <c r="I19" s="30">
        <f t="shared" si="3"/>
        <v>0</v>
      </c>
      <c r="J19" s="30">
        <f t="shared" si="3"/>
        <v>-2.68</v>
      </c>
      <c r="K19" s="30">
        <f t="shared" si="3"/>
        <v>0</v>
      </c>
      <c r="L19" s="30">
        <f t="shared" si="3"/>
        <v>0</v>
      </c>
      <c r="M19" s="30">
        <f t="shared" si="3"/>
        <v>0</v>
      </c>
      <c r="N19" s="30">
        <f t="shared" si="1"/>
        <v>0</v>
      </c>
      <c r="O19" s="31"/>
    </row>
    <row r="20" spans="1:16" ht="15.75">
      <c r="B20" s="32" t="s">
        <v>27</v>
      </c>
      <c r="C20" s="33" t="s">
        <v>20</v>
      </c>
      <c r="D20" s="34">
        <v>0</v>
      </c>
      <c r="E20" s="34">
        <v>0</v>
      </c>
      <c r="F20" s="34" t="s">
        <v>56</v>
      </c>
      <c r="G20" s="34">
        <v>2.68</v>
      </c>
      <c r="H20" s="34" t="s">
        <v>56</v>
      </c>
      <c r="I20" s="34" t="s">
        <v>56</v>
      </c>
      <c r="J20" s="34">
        <v>-2.68</v>
      </c>
      <c r="K20" s="34" t="s">
        <v>56</v>
      </c>
      <c r="L20" s="34" t="s">
        <v>56</v>
      </c>
      <c r="M20" s="34" t="s">
        <v>56</v>
      </c>
      <c r="N20" s="34">
        <f t="shared" si="1"/>
        <v>0</v>
      </c>
      <c r="O20" s="31"/>
    </row>
    <row r="21" spans="1:16" ht="16.5" customHeight="1">
      <c r="B21" s="32" t="s">
        <v>263</v>
      </c>
      <c r="C21" s="33" t="s">
        <v>22</v>
      </c>
      <c r="D21" s="34" t="s">
        <v>56</v>
      </c>
      <c r="E21" s="34" t="s">
        <v>56</v>
      </c>
      <c r="F21" s="34" t="s">
        <v>56</v>
      </c>
      <c r="G21" s="34" t="s">
        <v>56</v>
      </c>
      <c r="H21" s="34" t="s">
        <v>56</v>
      </c>
      <c r="I21" s="34" t="s">
        <v>56</v>
      </c>
      <c r="J21" s="34" t="s">
        <v>56</v>
      </c>
      <c r="K21" s="34" t="s">
        <v>56</v>
      </c>
      <c r="L21" s="34" t="s">
        <v>56</v>
      </c>
      <c r="M21" s="34" t="s">
        <v>56</v>
      </c>
      <c r="N21" s="34">
        <f t="shared" si="1"/>
        <v>0</v>
      </c>
      <c r="O21" s="31"/>
    </row>
    <row r="22" spans="1:16" ht="15.75">
      <c r="B22" s="28" t="s">
        <v>28</v>
      </c>
      <c r="C22" s="29" t="s">
        <v>29</v>
      </c>
      <c r="D22" s="30">
        <f t="shared" ref="D22:M22" si="4">SUM(D23:D24)</f>
        <v>8209.74</v>
      </c>
      <c r="E22" s="30">
        <f t="shared" si="4"/>
        <v>0</v>
      </c>
      <c r="F22" s="30">
        <f t="shared" si="4"/>
        <v>0</v>
      </c>
      <c r="G22" s="30">
        <f t="shared" si="4"/>
        <v>2266.79</v>
      </c>
      <c r="H22" s="30">
        <f t="shared" si="4"/>
        <v>0</v>
      </c>
      <c r="I22" s="30">
        <f t="shared" si="4"/>
        <v>0</v>
      </c>
      <c r="J22" s="30">
        <f t="shared" si="4"/>
        <v>-8979.67</v>
      </c>
      <c r="K22" s="30">
        <f t="shared" si="4"/>
        <v>0</v>
      </c>
      <c r="L22" s="30">
        <f t="shared" si="4"/>
        <v>0</v>
      </c>
      <c r="M22" s="30">
        <f t="shared" si="4"/>
        <v>0</v>
      </c>
      <c r="N22" s="30">
        <f t="shared" si="1"/>
        <v>1496.8599999999988</v>
      </c>
      <c r="O22" s="31"/>
    </row>
    <row r="23" spans="1:16" ht="15.75">
      <c r="B23" s="32" t="s">
        <v>30</v>
      </c>
      <c r="C23" s="33" t="s">
        <v>20</v>
      </c>
      <c r="D23" s="34">
        <v>8209.74</v>
      </c>
      <c r="E23" s="34"/>
      <c r="F23" s="34" t="s">
        <v>56</v>
      </c>
      <c r="G23" s="34">
        <v>2266.79</v>
      </c>
      <c r="H23" s="34" t="s">
        <v>56</v>
      </c>
      <c r="I23" s="34" t="s">
        <v>56</v>
      </c>
      <c r="J23" s="34">
        <v>-8979.67</v>
      </c>
      <c r="K23" s="34" t="s">
        <v>56</v>
      </c>
      <c r="L23" s="34" t="s">
        <v>56</v>
      </c>
      <c r="M23" s="34" t="s">
        <v>56</v>
      </c>
      <c r="N23" s="34">
        <f t="shared" si="1"/>
        <v>1496.8599999999988</v>
      </c>
      <c r="O23" s="31"/>
    </row>
    <row r="24" spans="1:16" ht="16.5" customHeight="1">
      <c r="B24" s="32" t="s">
        <v>31</v>
      </c>
      <c r="C24" s="33" t="s">
        <v>22</v>
      </c>
      <c r="D24" s="34">
        <v>0</v>
      </c>
      <c r="E24" s="34" t="s">
        <v>56</v>
      </c>
      <c r="F24" s="34" t="s">
        <v>56</v>
      </c>
      <c r="G24" s="34" t="s">
        <v>56</v>
      </c>
      <c r="H24" s="34" t="s">
        <v>56</v>
      </c>
      <c r="I24" s="34" t="s">
        <v>56</v>
      </c>
      <c r="J24" s="34" t="s">
        <v>56</v>
      </c>
      <c r="K24" s="34" t="s">
        <v>56</v>
      </c>
      <c r="L24" s="34" t="s">
        <v>56</v>
      </c>
      <c r="M24" s="34" t="s">
        <v>56</v>
      </c>
      <c r="N24" s="34">
        <f t="shared" si="1"/>
        <v>0</v>
      </c>
      <c r="O24" s="31"/>
    </row>
    <row r="25" spans="1:16" ht="28.5" customHeight="1">
      <c r="B25" s="28" t="s">
        <v>32</v>
      </c>
      <c r="C25" s="29" t="s">
        <v>33</v>
      </c>
      <c r="D25" s="30">
        <f t="shared" ref="D25:M25" si="5">SUM(D13,D16,D19,D22)</f>
        <v>325083.67</v>
      </c>
      <c r="E25" s="30">
        <f t="shared" si="5"/>
        <v>546419.61</v>
      </c>
      <c r="F25" s="30">
        <f t="shared" si="5"/>
        <v>0</v>
      </c>
      <c r="G25" s="30">
        <f t="shared" si="5"/>
        <v>2474.16</v>
      </c>
      <c r="H25" s="30">
        <f t="shared" si="5"/>
        <v>0</v>
      </c>
      <c r="I25" s="30">
        <f t="shared" si="5"/>
        <v>0</v>
      </c>
      <c r="J25" s="30">
        <f t="shared" si="5"/>
        <v>-553536.25000000012</v>
      </c>
      <c r="K25" s="30">
        <f t="shared" si="5"/>
        <v>0</v>
      </c>
      <c r="L25" s="30">
        <f t="shared" si="5"/>
        <v>0</v>
      </c>
      <c r="M25" s="30">
        <f t="shared" si="5"/>
        <v>0</v>
      </c>
      <c r="N25" s="30">
        <f t="shared" si="1"/>
        <v>320441.18999999994</v>
      </c>
      <c r="O25" s="31"/>
    </row>
    <row r="26" spans="1:16">
      <c r="B26" s="196" t="s">
        <v>264</v>
      </c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</row>
    <row r="27" spans="1:16" customFormat="1" ht="15" customHeight="1">
      <c r="A27" s="3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</row>
    <row r="28" spans="1:16" customFormat="1" ht="15" hidden="1" customHeight="1">
      <c r="A28" s="3"/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P28" s="3"/>
    </row>
    <row r="29" spans="1:16" s="18" customFormat="1" ht="12.75" hidden="1" customHeight="1">
      <c r="A29" s="3"/>
    </row>
    <row r="30" spans="1:16" ht="15" hidden="1" customHeight="1"/>
    <row r="32" spans="1:16" ht="15" customHeight="1"/>
  </sheetData>
  <mergeCells count="10">
    <mergeCell ref="B26:N28"/>
    <mergeCell ref="B1:N1"/>
    <mergeCell ref="B5:N5"/>
    <mergeCell ref="B6:N6"/>
    <mergeCell ref="B8:N8"/>
    <mergeCell ref="D10:D11"/>
    <mergeCell ref="E10:M10"/>
    <mergeCell ref="N10:N11"/>
    <mergeCell ref="B10:B11"/>
    <mergeCell ref="C10:C11"/>
  </mergeCells>
  <pageMargins left="0.7" right="0.7" top="0.75" bottom="0.75" header="0.3" footer="0.3"/>
  <pageSetup paperSize="9" scale="64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FBA</vt:lpstr>
      <vt:lpstr>VRA</vt:lpstr>
      <vt:lpstr>Finansavimo sumos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Šakinienė</dc:creator>
  <cp:lastModifiedBy>Rima Rusteikienė</cp:lastModifiedBy>
  <cp:lastPrinted>2022-08-31T07:53:25Z</cp:lastPrinted>
  <dcterms:created xsi:type="dcterms:W3CDTF">2015-06-05T18:19:34Z</dcterms:created>
  <dcterms:modified xsi:type="dcterms:W3CDTF">2022-08-31T07:53:41Z</dcterms:modified>
</cp:coreProperties>
</file>