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rus\Desktop\2023 m. Saulutė\2 ketvirtis\"/>
    </mc:Choice>
  </mc:AlternateContent>
  <xr:revisionPtr revIDLastSave="0" documentId="13_ncr:1_{D3FB6A58-42E6-4BA4-9BB1-F109BDFD7422}" xr6:coauthVersionLast="47" xr6:coauthVersionMax="47" xr10:uidLastSave="{00000000-0000-0000-0000-000000000000}"/>
  <bookViews>
    <workbookView xWindow="-25890" yWindow="-5145" windowWidth="21600" windowHeight="11385" tabRatio="898" xr2:uid="{00000000-000D-0000-FFFF-FFFF00000000}"/>
  </bookViews>
  <sheets>
    <sheet name="Forma Nr.2 (Suvestinė)" sheetId="2" r:id="rId1"/>
    <sheet name="Forma Nr.2 SB suvestinė" sheetId="26" r:id="rId2"/>
    <sheet name="Forma Nr.2 SB (1 pr. suvestinė)" sheetId="25" r:id="rId3"/>
    <sheet name="Forma Nr.2 (SB)" sheetId="3" r:id="rId4"/>
    <sheet name="Forma Nr.2 (SB) pr.1.4.4.28" sheetId="24" r:id="rId5"/>
    <sheet name="Forma Nr.2 (SB )9 progr." sheetId="22" r:id="rId6"/>
    <sheet name="Forma Nr. 2 (SB) 6 progr." sheetId="33" r:id="rId7"/>
    <sheet name="Forma Nr.2(ML)" sheetId="4" r:id="rId8"/>
    <sheet name="Forma Nr.2 ML (UK)" sheetId="30" r:id="rId9"/>
    <sheet name="Forma Nr. 2 (VBD) UK" sheetId="23" r:id="rId10"/>
    <sheet name="Forma Nr.2(S)" sheetId="5" r:id="rId11"/>
    <sheet name="Forma Nr.2 KKP" sheetId="34" r:id="rId12"/>
    <sheet name="Priedas Nr.9" sheetId="8" r:id="rId13"/>
    <sheet name="Pažyma prie 9 priedo" sheetId="9" r:id="rId14"/>
    <sheet name="Pažyma apie pajamas" sheetId="10" r:id="rId15"/>
    <sheet name="Forma Nr. S7" sheetId="11" r:id="rId16"/>
    <sheet name="Sukauptų FS pažyma" sheetId="13" r:id="rId17"/>
    <sheet name="Sukauptų FS pažyma pagal š." sheetId="28" r:id="rId18"/>
    <sheet name="Gautų FS pažyma" sheetId="14" r:id="rId19"/>
    <sheet name="Gautų FS pažyma pagal š." sheetId="2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2" l="1"/>
  <c r="L364" i="2" s="1"/>
  <c r="K365" i="2"/>
  <c r="J365" i="2"/>
  <c r="I365" i="2"/>
  <c r="K364" i="2"/>
  <c r="J364" i="2"/>
  <c r="I364" i="2"/>
  <c r="L362" i="2"/>
  <c r="K362" i="2"/>
  <c r="J362" i="2"/>
  <c r="I362" i="2"/>
  <c r="I361" i="2" s="1"/>
  <c r="L361" i="2"/>
  <c r="K361" i="2"/>
  <c r="J361" i="2"/>
  <c r="L359" i="2"/>
  <c r="L358" i="2" s="1"/>
  <c r="K359" i="2"/>
  <c r="K358" i="2" s="1"/>
  <c r="J359" i="2"/>
  <c r="J358" i="2" s="1"/>
  <c r="I359" i="2"/>
  <c r="I358" i="2"/>
  <c r="L355" i="2"/>
  <c r="L354" i="2" s="1"/>
  <c r="K355" i="2"/>
  <c r="J355" i="2"/>
  <c r="I355" i="2"/>
  <c r="K354" i="2"/>
  <c r="J354" i="2"/>
  <c r="I354" i="2"/>
  <c r="L351" i="2"/>
  <c r="K351" i="2"/>
  <c r="J351" i="2"/>
  <c r="I351" i="2"/>
  <c r="I350" i="2" s="1"/>
  <c r="L350" i="2"/>
  <c r="K350" i="2"/>
  <c r="J350" i="2"/>
  <c r="L347" i="2"/>
  <c r="L346" i="2" s="1"/>
  <c r="K347" i="2"/>
  <c r="K346" i="2" s="1"/>
  <c r="K336" i="2" s="1"/>
  <c r="J347" i="2"/>
  <c r="J346" i="2" s="1"/>
  <c r="I347" i="2"/>
  <c r="I346" i="2"/>
  <c r="L343" i="2"/>
  <c r="K343" i="2"/>
  <c r="J343" i="2"/>
  <c r="I343" i="2"/>
  <c r="L340" i="2"/>
  <c r="K340" i="2"/>
  <c r="J340" i="2"/>
  <c r="I340" i="2"/>
  <c r="L338" i="2"/>
  <c r="K338" i="2"/>
  <c r="J338" i="2"/>
  <c r="I338" i="2"/>
  <c r="I337" i="2" s="1"/>
  <c r="L337" i="2"/>
  <c r="K337" i="2"/>
  <c r="J337" i="2"/>
  <c r="L333" i="2"/>
  <c r="K333" i="2"/>
  <c r="J333" i="2"/>
  <c r="I333" i="2"/>
  <c r="I332" i="2" s="1"/>
  <c r="L332" i="2"/>
  <c r="K332" i="2"/>
  <c r="J332" i="2"/>
  <c r="L330" i="2"/>
  <c r="L329" i="2" s="1"/>
  <c r="K330" i="2"/>
  <c r="K329" i="2" s="1"/>
  <c r="J330" i="2"/>
  <c r="J329" i="2" s="1"/>
  <c r="I330" i="2"/>
  <c r="I329" i="2"/>
  <c r="L327" i="2"/>
  <c r="L326" i="2" s="1"/>
  <c r="K327" i="2"/>
  <c r="J327" i="2"/>
  <c r="I327" i="2"/>
  <c r="K326" i="2"/>
  <c r="J326" i="2"/>
  <c r="I326" i="2"/>
  <c r="L323" i="2"/>
  <c r="K323" i="2"/>
  <c r="K322" i="2" s="1"/>
  <c r="J323" i="2"/>
  <c r="I323" i="2"/>
  <c r="I322" i="2" s="1"/>
  <c r="L322" i="2"/>
  <c r="J322" i="2"/>
  <c r="L319" i="2"/>
  <c r="L318" i="2" s="1"/>
  <c r="K319" i="2"/>
  <c r="K318" i="2" s="1"/>
  <c r="J319" i="2"/>
  <c r="J318" i="2" s="1"/>
  <c r="I319" i="2"/>
  <c r="I318" i="2"/>
  <c r="L315" i="2"/>
  <c r="L314" i="2" s="1"/>
  <c r="K315" i="2"/>
  <c r="J315" i="2"/>
  <c r="I315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K304" i="2" s="1"/>
  <c r="J306" i="2"/>
  <c r="J305" i="2" s="1"/>
  <c r="J304" i="2" s="1"/>
  <c r="I306" i="2"/>
  <c r="I305" i="2"/>
  <c r="L300" i="2"/>
  <c r="K300" i="2"/>
  <c r="K299" i="2" s="1"/>
  <c r="J300" i="2"/>
  <c r="I300" i="2"/>
  <c r="I299" i="2" s="1"/>
  <c r="L299" i="2"/>
  <c r="J299" i="2"/>
  <c r="L297" i="2"/>
  <c r="L296" i="2" s="1"/>
  <c r="K297" i="2"/>
  <c r="K296" i="2" s="1"/>
  <c r="J297" i="2"/>
  <c r="J296" i="2" s="1"/>
  <c r="I297" i="2"/>
  <c r="I296" i="2"/>
  <c r="L294" i="2"/>
  <c r="L293" i="2" s="1"/>
  <c r="K294" i="2"/>
  <c r="J294" i="2"/>
  <c r="I294" i="2"/>
  <c r="K293" i="2"/>
  <c r="J293" i="2"/>
  <c r="I293" i="2"/>
  <c r="L290" i="2"/>
  <c r="K290" i="2"/>
  <c r="K289" i="2" s="1"/>
  <c r="J290" i="2"/>
  <c r="I290" i="2"/>
  <c r="I289" i="2" s="1"/>
  <c r="L289" i="2"/>
  <c r="J289" i="2"/>
  <c r="L286" i="2"/>
  <c r="L285" i="2" s="1"/>
  <c r="K286" i="2"/>
  <c r="K285" i="2" s="1"/>
  <c r="J286" i="2"/>
  <c r="J285" i="2" s="1"/>
  <c r="I286" i="2"/>
  <c r="I285" i="2"/>
  <c r="L282" i="2"/>
  <c r="L281" i="2" s="1"/>
  <c r="K282" i="2"/>
  <c r="J282" i="2"/>
  <c r="I282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L271" i="2" s="1"/>
  <c r="K273" i="2"/>
  <c r="K272" i="2" s="1"/>
  <c r="K271" i="2" s="1"/>
  <c r="J273" i="2"/>
  <c r="J272" i="2" s="1"/>
  <c r="I273" i="2"/>
  <c r="I272" i="2"/>
  <c r="L268" i="2"/>
  <c r="L267" i="2" s="1"/>
  <c r="K268" i="2"/>
  <c r="K267" i="2" s="1"/>
  <c r="J268" i="2"/>
  <c r="J267" i="2" s="1"/>
  <c r="I268" i="2"/>
  <c r="I267" i="2"/>
  <c r="L265" i="2"/>
  <c r="L264" i="2" s="1"/>
  <c r="K265" i="2"/>
  <c r="J265" i="2"/>
  <c r="I265" i="2"/>
  <c r="K264" i="2"/>
  <c r="J264" i="2"/>
  <c r="I264" i="2"/>
  <c r="L262" i="2"/>
  <c r="K262" i="2"/>
  <c r="K261" i="2" s="1"/>
  <c r="J262" i="2"/>
  <c r="I262" i="2"/>
  <c r="I261" i="2" s="1"/>
  <c r="L261" i="2"/>
  <c r="J261" i="2"/>
  <c r="L258" i="2"/>
  <c r="L257" i="2" s="1"/>
  <c r="K258" i="2"/>
  <c r="K257" i="2" s="1"/>
  <c r="J258" i="2"/>
  <c r="J257" i="2" s="1"/>
  <c r="I258" i="2"/>
  <c r="I257" i="2"/>
  <c r="L254" i="2"/>
  <c r="L253" i="2" s="1"/>
  <c r="K254" i="2"/>
  <c r="J254" i="2"/>
  <c r="I254" i="2"/>
  <c r="K253" i="2"/>
  <c r="J253" i="2"/>
  <c r="I253" i="2"/>
  <c r="L250" i="2"/>
  <c r="K250" i="2"/>
  <c r="K249" i="2" s="1"/>
  <c r="J250" i="2"/>
  <c r="I250" i="2"/>
  <c r="I249" i="2" s="1"/>
  <c r="L249" i="2"/>
  <c r="J249" i="2"/>
  <c r="L246" i="2"/>
  <c r="K246" i="2"/>
  <c r="J246" i="2"/>
  <c r="I246" i="2"/>
  <c r="L243" i="2"/>
  <c r="K243" i="2"/>
  <c r="J243" i="2"/>
  <c r="I243" i="2"/>
  <c r="L241" i="2"/>
  <c r="L240" i="2" s="1"/>
  <c r="L239" i="2" s="1"/>
  <c r="L238" i="2" s="1"/>
  <c r="K241" i="2"/>
  <c r="J241" i="2"/>
  <c r="I241" i="2"/>
  <c r="K240" i="2"/>
  <c r="J240" i="2"/>
  <c r="I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L218" i="2"/>
  <c r="L217" i="2" s="1"/>
  <c r="K218" i="2"/>
  <c r="J218" i="2"/>
  <c r="I218" i="2"/>
  <c r="K217" i="2"/>
  <c r="J217" i="2"/>
  <c r="I217" i="2"/>
  <c r="I216" i="2"/>
  <c r="L211" i="2"/>
  <c r="L210" i="2" s="1"/>
  <c r="L209" i="2" s="1"/>
  <c r="K211" i="2"/>
  <c r="J211" i="2"/>
  <c r="I211" i="2"/>
  <c r="K210" i="2"/>
  <c r="K209" i="2" s="1"/>
  <c r="J210" i="2"/>
  <c r="J209" i="2" s="1"/>
  <c r="I210" i="2"/>
  <c r="I209" i="2"/>
  <c r="L207" i="2"/>
  <c r="L206" i="2" s="1"/>
  <c r="K207" i="2"/>
  <c r="J207" i="2"/>
  <c r="I207" i="2"/>
  <c r="K206" i="2"/>
  <c r="J206" i="2"/>
  <c r="I206" i="2"/>
  <c r="L202" i="2"/>
  <c r="K202" i="2"/>
  <c r="K201" i="2" s="1"/>
  <c r="J202" i="2"/>
  <c r="J201" i="2" s="1"/>
  <c r="I202" i="2"/>
  <c r="I201" i="2" s="1"/>
  <c r="L201" i="2"/>
  <c r="L196" i="2"/>
  <c r="L195" i="2" s="1"/>
  <c r="K196" i="2"/>
  <c r="K195" i="2" s="1"/>
  <c r="J196" i="2"/>
  <c r="J195" i="2" s="1"/>
  <c r="I196" i="2"/>
  <c r="I195" i="2"/>
  <c r="L191" i="2"/>
  <c r="L190" i="2" s="1"/>
  <c r="K191" i="2"/>
  <c r="J191" i="2"/>
  <c r="I191" i="2"/>
  <c r="K190" i="2"/>
  <c r="J190" i="2"/>
  <c r="J186" i="2" s="1"/>
  <c r="I190" i="2"/>
  <c r="L188" i="2"/>
  <c r="K188" i="2"/>
  <c r="J188" i="2"/>
  <c r="I188" i="2"/>
  <c r="I187" i="2" s="1"/>
  <c r="L187" i="2"/>
  <c r="L186" i="2" s="1"/>
  <c r="K187" i="2"/>
  <c r="J187" i="2"/>
  <c r="L180" i="2"/>
  <c r="L179" i="2" s="1"/>
  <c r="K180" i="2"/>
  <c r="K179" i="2" s="1"/>
  <c r="J180" i="2"/>
  <c r="J179" i="2" s="1"/>
  <c r="I180" i="2"/>
  <c r="I179" i="2"/>
  <c r="L175" i="2"/>
  <c r="L174" i="2" s="1"/>
  <c r="L173" i="2" s="1"/>
  <c r="K175" i="2"/>
  <c r="J175" i="2"/>
  <c r="I175" i="2"/>
  <c r="K174" i="2"/>
  <c r="K173" i="2" s="1"/>
  <c r="J174" i="2"/>
  <c r="I174" i="2"/>
  <c r="I173" i="2"/>
  <c r="L171" i="2"/>
  <c r="L170" i="2" s="1"/>
  <c r="L169" i="2" s="1"/>
  <c r="L168" i="2" s="1"/>
  <c r="K171" i="2"/>
  <c r="J171" i="2"/>
  <c r="I171" i="2"/>
  <c r="K170" i="2"/>
  <c r="K169" i="2" s="1"/>
  <c r="J170" i="2"/>
  <c r="J169" i="2" s="1"/>
  <c r="I170" i="2"/>
  <c r="I169" i="2"/>
  <c r="I168" i="2" s="1"/>
  <c r="L166" i="2"/>
  <c r="L165" i="2" s="1"/>
  <c r="K166" i="2"/>
  <c r="K165" i="2" s="1"/>
  <c r="J166" i="2"/>
  <c r="J165" i="2" s="1"/>
  <c r="I166" i="2"/>
  <c r="I165" i="2"/>
  <c r="L161" i="2"/>
  <c r="L160" i="2" s="1"/>
  <c r="K161" i="2"/>
  <c r="J161" i="2"/>
  <c r="I161" i="2"/>
  <c r="K160" i="2"/>
  <c r="J160" i="2"/>
  <c r="J159" i="2" s="1"/>
  <c r="J158" i="2" s="1"/>
  <c r="I160" i="2"/>
  <c r="I159" i="2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/>
  <c r="I153" i="2" s="1"/>
  <c r="L151" i="2"/>
  <c r="L150" i="2" s="1"/>
  <c r="K151" i="2"/>
  <c r="K150" i="2" s="1"/>
  <c r="J151" i="2"/>
  <c r="J150" i="2" s="1"/>
  <c r="I151" i="2"/>
  <c r="I150" i="2"/>
  <c r="L147" i="2"/>
  <c r="L146" i="2" s="1"/>
  <c r="L145" i="2" s="1"/>
  <c r="K147" i="2"/>
  <c r="J147" i="2"/>
  <c r="I147" i="2"/>
  <c r="K146" i="2"/>
  <c r="K145" i="2" s="1"/>
  <c r="J146" i="2"/>
  <c r="J145" i="2" s="1"/>
  <c r="I146" i="2"/>
  <c r="I145" i="2"/>
  <c r="L142" i="2"/>
  <c r="L141" i="2" s="1"/>
  <c r="L140" i="2" s="1"/>
  <c r="K142" i="2"/>
  <c r="J142" i="2"/>
  <c r="I142" i="2"/>
  <c r="K141" i="2"/>
  <c r="K140" i="2" s="1"/>
  <c r="K139" i="2" s="1"/>
  <c r="J141" i="2"/>
  <c r="J140" i="2" s="1"/>
  <c r="J139" i="2" s="1"/>
  <c r="I141" i="2"/>
  <c r="I140" i="2"/>
  <c r="L137" i="2"/>
  <c r="L136" i="2" s="1"/>
  <c r="L135" i="2" s="1"/>
  <c r="K137" i="2"/>
  <c r="K136" i="2" s="1"/>
  <c r="K135" i="2" s="1"/>
  <c r="J137" i="2"/>
  <c r="J136" i="2" s="1"/>
  <c r="J135" i="2" s="1"/>
  <c r="I137" i="2"/>
  <c r="I136" i="2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/>
  <c r="I119" i="2" s="1"/>
  <c r="L116" i="2"/>
  <c r="L115" i="2" s="1"/>
  <c r="L114" i="2" s="1"/>
  <c r="K116" i="2"/>
  <c r="K115" i="2" s="1"/>
  <c r="K114" i="2" s="1"/>
  <c r="J116" i="2"/>
  <c r="J115" i="2" s="1"/>
  <c r="J114" i="2" s="1"/>
  <c r="J113" i="2" s="1"/>
  <c r="I116" i="2"/>
  <c r="I115" i="2"/>
  <c r="I114" i="2" s="1"/>
  <c r="L110" i="2"/>
  <c r="K110" i="2"/>
  <c r="J110" i="2"/>
  <c r="I110" i="2"/>
  <c r="I109" i="2" s="1"/>
  <c r="L109" i="2"/>
  <c r="K109" i="2"/>
  <c r="J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/>
  <c r="L101" i="2"/>
  <c r="L100" i="2" s="1"/>
  <c r="L99" i="2" s="1"/>
  <c r="K101" i="2"/>
  <c r="K100" i="2" s="1"/>
  <c r="K99" i="2" s="1"/>
  <c r="J101" i="2"/>
  <c r="J100" i="2" s="1"/>
  <c r="J99" i="2" s="1"/>
  <c r="I101" i="2"/>
  <c r="I100" i="2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/>
  <c r="I94" i="2" s="1"/>
  <c r="L89" i="2"/>
  <c r="K89" i="2"/>
  <c r="J89" i="2"/>
  <c r="I89" i="2"/>
  <c r="I88" i="2" s="1"/>
  <c r="I87" i="2" s="1"/>
  <c r="I86" i="2" s="1"/>
  <c r="L88" i="2"/>
  <c r="L87" i="2" s="1"/>
  <c r="L86" i="2" s="1"/>
  <c r="K88" i="2"/>
  <c r="J88" i="2"/>
  <c r="K87" i="2"/>
  <c r="K86" i="2" s="1"/>
  <c r="J87" i="2"/>
  <c r="J86" i="2" s="1"/>
  <c r="L84" i="2"/>
  <c r="L83" i="2" s="1"/>
  <c r="L82" i="2" s="1"/>
  <c r="K84" i="2"/>
  <c r="J84" i="2"/>
  <c r="I84" i="2"/>
  <c r="K83" i="2"/>
  <c r="K82" i="2" s="1"/>
  <c r="J83" i="2"/>
  <c r="J82" i="2" s="1"/>
  <c r="I83" i="2"/>
  <c r="I82" i="2"/>
  <c r="L78" i="2"/>
  <c r="L77" i="2" s="1"/>
  <c r="K78" i="2"/>
  <c r="J78" i="2"/>
  <c r="I78" i="2"/>
  <c r="K77" i="2"/>
  <c r="J77" i="2"/>
  <c r="I77" i="2"/>
  <c r="L73" i="2"/>
  <c r="K73" i="2"/>
  <c r="J73" i="2"/>
  <c r="I73" i="2"/>
  <c r="I72" i="2" s="1"/>
  <c r="L72" i="2"/>
  <c r="K72" i="2"/>
  <c r="J72" i="2"/>
  <c r="L68" i="2"/>
  <c r="L67" i="2" s="1"/>
  <c r="K68" i="2"/>
  <c r="K67" i="2" s="1"/>
  <c r="K66" i="2" s="1"/>
  <c r="J68" i="2"/>
  <c r="J67" i="2" s="1"/>
  <c r="J66" i="2" s="1"/>
  <c r="J65" i="2" s="1"/>
  <c r="I68" i="2"/>
  <c r="I67" i="2"/>
  <c r="I66" i="2" s="1"/>
  <c r="I65" i="2" s="1"/>
  <c r="L49" i="2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8" i="2"/>
  <c r="L47" i="2" s="1"/>
  <c r="L46" i="2" s="1"/>
  <c r="L44" i="2"/>
  <c r="L43" i="2" s="1"/>
  <c r="L42" i="2" s="1"/>
  <c r="K44" i="2"/>
  <c r="J44" i="2"/>
  <c r="I44" i="2"/>
  <c r="K43" i="2"/>
  <c r="K42" i="2" s="1"/>
  <c r="J43" i="2"/>
  <c r="J42" i="2" s="1"/>
  <c r="I43" i="2"/>
  <c r="I42" i="2"/>
  <c r="L40" i="2"/>
  <c r="K40" i="2"/>
  <c r="J40" i="2"/>
  <c r="I40" i="2"/>
  <c r="L38" i="2"/>
  <c r="L37" i="2" s="1"/>
  <c r="L36" i="2" s="1"/>
  <c r="L35" i="2" s="1"/>
  <c r="K38" i="2"/>
  <c r="K37" i="2" s="1"/>
  <c r="K36" i="2" s="1"/>
  <c r="J38" i="2"/>
  <c r="J37" i="2" s="1"/>
  <c r="J36" i="2" s="1"/>
  <c r="I38" i="2"/>
  <c r="I37" i="2"/>
  <c r="I36" i="2" s="1"/>
  <c r="I35" i="2" s="1"/>
  <c r="H25" i="28"/>
  <c r="H20" i="28"/>
  <c r="H25" i="13"/>
  <c r="H20" i="13"/>
  <c r="K83" i="8"/>
  <c r="K82" i="8" s="1"/>
  <c r="J83" i="8"/>
  <c r="I83" i="8"/>
  <c r="I82" i="8" s="1"/>
  <c r="J82" i="8"/>
  <c r="K76" i="8"/>
  <c r="K75" i="8" s="1"/>
  <c r="J76" i="8"/>
  <c r="J75" i="8" s="1"/>
  <c r="I76" i="8"/>
  <c r="I75" i="8"/>
  <c r="K70" i="8"/>
  <c r="K66" i="8" s="1"/>
  <c r="J70" i="8"/>
  <c r="I70" i="8"/>
  <c r="K67" i="8"/>
  <c r="J67" i="8"/>
  <c r="I67" i="8"/>
  <c r="I66" i="8" s="1"/>
  <c r="J66" i="8"/>
  <c r="K59" i="8"/>
  <c r="J59" i="8"/>
  <c r="I59" i="8"/>
  <c r="K54" i="8"/>
  <c r="J54" i="8"/>
  <c r="I54" i="8"/>
  <c r="K51" i="8"/>
  <c r="J51" i="8"/>
  <c r="I51" i="8"/>
  <c r="K48" i="8"/>
  <c r="K47" i="8" s="1"/>
  <c r="J48" i="8"/>
  <c r="J47" i="8" s="1"/>
  <c r="I48" i="8"/>
  <c r="I47" i="8"/>
  <c r="K43" i="8"/>
  <c r="K42" i="8" s="1"/>
  <c r="J43" i="8"/>
  <c r="I43" i="8"/>
  <c r="I42" i="8" s="1"/>
  <c r="J42" i="8"/>
  <c r="K39" i="8"/>
  <c r="J39" i="8"/>
  <c r="I39" i="8"/>
  <c r="K37" i="8"/>
  <c r="J37" i="8"/>
  <c r="I37" i="8"/>
  <c r="K32" i="8"/>
  <c r="K31" i="8" s="1"/>
  <c r="K30" i="8" s="1"/>
  <c r="K91" i="8" s="1"/>
  <c r="J32" i="8"/>
  <c r="I32" i="8"/>
  <c r="I31" i="8" s="1"/>
  <c r="I30" i="8" s="1"/>
  <c r="I91" i="8" s="1"/>
  <c r="J31" i="8"/>
  <c r="H26" i="27"/>
  <c r="H24" i="27"/>
  <c r="H20" i="27"/>
  <c r="H18" i="27"/>
  <c r="H26" i="14"/>
  <c r="H24" i="14"/>
  <c r="H20" i="14"/>
  <c r="H18" i="14"/>
  <c r="L365" i="22"/>
  <c r="L364" i="22" s="1"/>
  <c r="K365" i="22"/>
  <c r="K364" i="22" s="1"/>
  <c r="J365" i="22"/>
  <c r="I365" i="22"/>
  <c r="J364" i="22"/>
  <c r="I364" i="22"/>
  <c r="L362" i="22"/>
  <c r="K362" i="22"/>
  <c r="J362" i="22"/>
  <c r="J361" i="22" s="1"/>
  <c r="I362" i="22"/>
  <c r="I361" i="22" s="1"/>
  <c r="L361" i="22"/>
  <c r="K361" i="22"/>
  <c r="L359" i="22"/>
  <c r="L358" i="22" s="1"/>
  <c r="K359" i="22"/>
  <c r="J359" i="22"/>
  <c r="I359" i="22"/>
  <c r="I358" i="22" s="1"/>
  <c r="K358" i="22"/>
  <c r="J358" i="22"/>
  <c r="L355" i="22"/>
  <c r="L354" i="22" s="1"/>
  <c r="K355" i="22"/>
  <c r="K354" i="22" s="1"/>
  <c r="J355" i="22"/>
  <c r="I355" i="22"/>
  <c r="J354" i="22"/>
  <c r="I354" i="22"/>
  <c r="L351" i="22"/>
  <c r="K351" i="22"/>
  <c r="J351" i="22"/>
  <c r="J350" i="22" s="1"/>
  <c r="I351" i="22"/>
  <c r="I350" i="22" s="1"/>
  <c r="L350" i="22"/>
  <c r="K350" i="22"/>
  <c r="L347" i="22"/>
  <c r="L346" i="22" s="1"/>
  <c r="K347" i="22"/>
  <c r="J347" i="22"/>
  <c r="I347" i="22"/>
  <c r="I346" i="22" s="1"/>
  <c r="K346" i="22"/>
  <c r="J346" i="22"/>
  <c r="L343" i="22"/>
  <c r="K343" i="22"/>
  <c r="J343" i="22"/>
  <c r="I343" i="22"/>
  <c r="L340" i="22"/>
  <c r="K340" i="22"/>
  <c r="J340" i="22"/>
  <c r="I340" i="22"/>
  <c r="L338" i="22"/>
  <c r="K338" i="22"/>
  <c r="J338" i="22"/>
  <c r="J337" i="22" s="1"/>
  <c r="J336" i="22" s="1"/>
  <c r="I338" i="22"/>
  <c r="I337" i="22" s="1"/>
  <c r="L337" i="22"/>
  <c r="K337" i="22"/>
  <c r="L333" i="22"/>
  <c r="K333" i="22"/>
  <c r="J333" i="22"/>
  <c r="J332" i="22" s="1"/>
  <c r="I333" i="22"/>
  <c r="I332" i="22" s="1"/>
  <c r="L332" i="22"/>
  <c r="K332" i="22"/>
  <c r="L330" i="22"/>
  <c r="L329" i="22" s="1"/>
  <c r="K330" i="22"/>
  <c r="J330" i="22"/>
  <c r="I330" i="22"/>
  <c r="I329" i="22" s="1"/>
  <c r="K329" i="22"/>
  <c r="J329" i="22"/>
  <c r="L327" i="22"/>
  <c r="L326" i="22" s="1"/>
  <c r="K327" i="22"/>
  <c r="K326" i="22" s="1"/>
  <c r="J327" i="22"/>
  <c r="I327" i="22"/>
  <c r="J326" i="22"/>
  <c r="I326" i="22"/>
  <c r="L323" i="22"/>
  <c r="K323" i="22"/>
  <c r="J323" i="22"/>
  <c r="J322" i="22" s="1"/>
  <c r="I323" i="22"/>
  <c r="I322" i="22" s="1"/>
  <c r="L322" i="22"/>
  <c r="K322" i="22"/>
  <c r="L319" i="22"/>
  <c r="L318" i="22" s="1"/>
  <c r="K319" i="22"/>
  <c r="J319" i="22"/>
  <c r="I319" i="22"/>
  <c r="I318" i="22" s="1"/>
  <c r="K318" i="22"/>
  <c r="J318" i="22"/>
  <c r="L315" i="22"/>
  <c r="L314" i="22" s="1"/>
  <c r="K315" i="22"/>
  <c r="K314" i="22" s="1"/>
  <c r="J315" i="22"/>
  <c r="I315" i="22"/>
  <c r="J314" i="22"/>
  <c r="I314" i="22"/>
  <c r="L311" i="22"/>
  <c r="K311" i="22"/>
  <c r="J311" i="22"/>
  <c r="I311" i="22"/>
  <c r="L308" i="22"/>
  <c r="K308" i="22"/>
  <c r="K305" i="22" s="1"/>
  <c r="J308" i="22"/>
  <c r="I308" i="22"/>
  <c r="L306" i="22"/>
  <c r="L305" i="22" s="1"/>
  <c r="L304" i="22" s="1"/>
  <c r="K306" i="22"/>
  <c r="J306" i="22"/>
  <c r="I306" i="22"/>
  <c r="I305" i="22" s="1"/>
  <c r="J305" i="22"/>
  <c r="L300" i="22"/>
  <c r="K300" i="22"/>
  <c r="J300" i="22"/>
  <c r="J299" i="22" s="1"/>
  <c r="I300" i="22"/>
  <c r="I299" i="22" s="1"/>
  <c r="L299" i="22"/>
  <c r="K299" i="22"/>
  <c r="L297" i="22"/>
  <c r="L296" i="22" s="1"/>
  <c r="K297" i="22"/>
  <c r="J297" i="22"/>
  <c r="I297" i="22"/>
  <c r="I296" i="22" s="1"/>
  <c r="K296" i="22"/>
  <c r="J296" i="22"/>
  <c r="L294" i="22"/>
  <c r="L293" i="22" s="1"/>
  <c r="K294" i="22"/>
  <c r="K293" i="22" s="1"/>
  <c r="J294" i="22"/>
  <c r="I294" i="22"/>
  <c r="J293" i="22"/>
  <c r="I293" i="22"/>
  <c r="L290" i="22"/>
  <c r="K290" i="22"/>
  <c r="J290" i="22"/>
  <c r="J289" i="22" s="1"/>
  <c r="I290" i="22"/>
  <c r="I289" i="22" s="1"/>
  <c r="L289" i="22"/>
  <c r="K289" i="22"/>
  <c r="L286" i="22"/>
  <c r="L285" i="22" s="1"/>
  <c r="K286" i="22"/>
  <c r="J286" i="22"/>
  <c r="I286" i="22"/>
  <c r="I285" i="22" s="1"/>
  <c r="K285" i="22"/>
  <c r="J285" i="22"/>
  <c r="L282" i="22"/>
  <c r="L281" i="22" s="1"/>
  <c r="K282" i="22"/>
  <c r="K281" i="22" s="1"/>
  <c r="K271" i="22" s="1"/>
  <c r="J282" i="22"/>
  <c r="I282" i="22"/>
  <c r="J281" i="22"/>
  <c r="I281" i="22"/>
  <c r="L278" i="22"/>
  <c r="K278" i="22"/>
  <c r="J278" i="22"/>
  <c r="I278" i="22"/>
  <c r="L275" i="22"/>
  <c r="K275" i="22"/>
  <c r="J275" i="22"/>
  <c r="I275" i="22"/>
  <c r="L273" i="22"/>
  <c r="L272" i="22" s="1"/>
  <c r="K273" i="22"/>
  <c r="J273" i="22"/>
  <c r="I273" i="22"/>
  <c r="I272" i="22" s="1"/>
  <c r="I271" i="22" s="1"/>
  <c r="K272" i="22"/>
  <c r="J272" i="22"/>
  <c r="L268" i="22"/>
  <c r="L267" i="22" s="1"/>
  <c r="K268" i="22"/>
  <c r="J268" i="22"/>
  <c r="I268" i="22"/>
  <c r="I267" i="22" s="1"/>
  <c r="K267" i="22"/>
  <c r="J267" i="22"/>
  <c r="L265" i="22"/>
  <c r="L264" i="22" s="1"/>
  <c r="K265" i="22"/>
  <c r="K264" i="22" s="1"/>
  <c r="J265" i="22"/>
  <c r="I265" i="22"/>
  <c r="J264" i="22"/>
  <c r="I264" i="22"/>
  <c r="L262" i="22"/>
  <c r="K262" i="22"/>
  <c r="J262" i="22"/>
  <c r="J261" i="22" s="1"/>
  <c r="I262" i="22"/>
  <c r="I261" i="22" s="1"/>
  <c r="L261" i="22"/>
  <c r="K261" i="22"/>
  <c r="L258" i="22"/>
  <c r="L257" i="22" s="1"/>
  <c r="K258" i="22"/>
  <c r="J258" i="22"/>
  <c r="I258" i="22"/>
  <c r="I257" i="22" s="1"/>
  <c r="K257" i="22"/>
  <c r="J257" i="22"/>
  <c r="L254" i="22"/>
  <c r="L253" i="22" s="1"/>
  <c r="K254" i="22"/>
  <c r="K253" i="22" s="1"/>
  <c r="J254" i="22"/>
  <c r="I254" i="22"/>
  <c r="J253" i="22"/>
  <c r="I253" i="22"/>
  <c r="L250" i="22"/>
  <c r="K250" i="22"/>
  <c r="J250" i="22"/>
  <c r="J249" i="22" s="1"/>
  <c r="I250" i="22"/>
  <c r="I249" i="22" s="1"/>
  <c r="L249" i="22"/>
  <c r="K249" i="22"/>
  <c r="L246" i="22"/>
  <c r="K246" i="22"/>
  <c r="J246" i="22"/>
  <c r="I246" i="22"/>
  <c r="L243" i="22"/>
  <c r="K243" i="22"/>
  <c r="J243" i="22"/>
  <c r="I243" i="22"/>
  <c r="L241" i="22"/>
  <c r="L240" i="22" s="1"/>
  <c r="K241" i="22"/>
  <c r="K240" i="22" s="1"/>
  <c r="K239" i="22" s="1"/>
  <c r="J241" i="22"/>
  <c r="I241" i="22"/>
  <c r="J240" i="22"/>
  <c r="I240" i="22"/>
  <c r="L234" i="22"/>
  <c r="L233" i="22" s="1"/>
  <c r="L232" i="22" s="1"/>
  <c r="K234" i="22"/>
  <c r="J234" i="22"/>
  <c r="I234" i="22"/>
  <c r="I233" i="22" s="1"/>
  <c r="I232" i="22" s="1"/>
  <c r="K233" i="22"/>
  <c r="J233" i="22"/>
  <c r="J232" i="22" s="1"/>
  <c r="K232" i="22"/>
  <c r="L230" i="22"/>
  <c r="L229" i="22" s="1"/>
  <c r="L228" i="22" s="1"/>
  <c r="K230" i="22"/>
  <c r="J230" i="22"/>
  <c r="I230" i="22"/>
  <c r="I229" i="22" s="1"/>
  <c r="I228" i="22" s="1"/>
  <c r="K229" i="22"/>
  <c r="J229" i="22"/>
  <c r="J228" i="22" s="1"/>
  <c r="K228" i="22"/>
  <c r="L221" i="22"/>
  <c r="L220" i="22" s="1"/>
  <c r="K221" i="22"/>
  <c r="J221" i="22"/>
  <c r="I221" i="22"/>
  <c r="I220" i="22" s="1"/>
  <c r="K220" i="22"/>
  <c r="J220" i="22"/>
  <c r="L218" i="22"/>
  <c r="L217" i="22" s="1"/>
  <c r="K218" i="22"/>
  <c r="K217" i="22" s="1"/>
  <c r="K216" i="22" s="1"/>
  <c r="J218" i="22"/>
  <c r="I218" i="22"/>
  <c r="J217" i="22"/>
  <c r="I217" i="22"/>
  <c r="I216" i="22" s="1"/>
  <c r="J216" i="22"/>
  <c r="L211" i="22"/>
  <c r="L210" i="22" s="1"/>
  <c r="L209" i="22" s="1"/>
  <c r="K211" i="22"/>
  <c r="K210" i="22" s="1"/>
  <c r="K209" i="22" s="1"/>
  <c r="J211" i="22"/>
  <c r="I211" i="22"/>
  <c r="J210" i="22"/>
  <c r="I210" i="22"/>
  <c r="I209" i="22" s="1"/>
  <c r="J209" i="22"/>
  <c r="L207" i="22"/>
  <c r="L206" i="22" s="1"/>
  <c r="K207" i="22"/>
  <c r="K206" i="22" s="1"/>
  <c r="J207" i="22"/>
  <c r="I207" i="22"/>
  <c r="J206" i="22"/>
  <c r="I206" i="22"/>
  <c r="L202" i="22"/>
  <c r="K202" i="22"/>
  <c r="J202" i="22"/>
  <c r="J201" i="22" s="1"/>
  <c r="I202" i="22"/>
  <c r="I201" i="22" s="1"/>
  <c r="L201" i="22"/>
  <c r="K201" i="22"/>
  <c r="L196" i="22"/>
  <c r="L195" i="22" s="1"/>
  <c r="K196" i="22"/>
  <c r="J196" i="22"/>
  <c r="I196" i="22"/>
  <c r="I195" i="22" s="1"/>
  <c r="K195" i="22"/>
  <c r="J195" i="22"/>
  <c r="L191" i="22"/>
  <c r="L190" i="22" s="1"/>
  <c r="K191" i="22"/>
  <c r="K190" i="22" s="1"/>
  <c r="J191" i="22"/>
  <c r="I191" i="22"/>
  <c r="J190" i="22"/>
  <c r="I190" i="22"/>
  <c r="L188" i="22"/>
  <c r="K188" i="22"/>
  <c r="J188" i="22"/>
  <c r="J187" i="22" s="1"/>
  <c r="J186" i="22" s="1"/>
  <c r="J185" i="22" s="1"/>
  <c r="I188" i="22"/>
  <c r="I187" i="22" s="1"/>
  <c r="L187" i="22"/>
  <c r="L186" i="22" s="1"/>
  <c r="K187" i="22"/>
  <c r="K186" i="22" s="1"/>
  <c r="K185" i="22" s="1"/>
  <c r="L180" i="22"/>
  <c r="L179" i="22" s="1"/>
  <c r="K180" i="22"/>
  <c r="J180" i="22"/>
  <c r="I180" i="22"/>
  <c r="I179" i="22" s="1"/>
  <c r="K179" i="22"/>
  <c r="J179" i="22"/>
  <c r="L175" i="22"/>
  <c r="L174" i="22" s="1"/>
  <c r="K175" i="22"/>
  <c r="K174" i="22" s="1"/>
  <c r="K173" i="22" s="1"/>
  <c r="J175" i="22"/>
  <c r="I175" i="22"/>
  <c r="J174" i="22"/>
  <c r="I174" i="22"/>
  <c r="I173" i="22" s="1"/>
  <c r="J173" i="22"/>
  <c r="L171" i="22"/>
  <c r="L170" i="22" s="1"/>
  <c r="L169" i="22" s="1"/>
  <c r="K171" i="22"/>
  <c r="K170" i="22" s="1"/>
  <c r="K169" i="22" s="1"/>
  <c r="J171" i="22"/>
  <c r="I171" i="22"/>
  <c r="J170" i="22"/>
  <c r="I170" i="22"/>
  <c r="I169" i="22" s="1"/>
  <c r="J169" i="22"/>
  <c r="J168" i="22" s="1"/>
  <c r="L166" i="22"/>
  <c r="L165" i="22" s="1"/>
  <c r="K166" i="22"/>
  <c r="J166" i="22"/>
  <c r="I166" i="22"/>
  <c r="I165" i="22" s="1"/>
  <c r="K165" i="22"/>
  <c r="J165" i="22"/>
  <c r="L161" i="22"/>
  <c r="K161" i="22"/>
  <c r="K160" i="22" s="1"/>
  <c r="K159" i="22" s="1"/>
  <c r="K158" i="22" s="1"/>
  <c r="J161" i="22"/>
  <c r="I161" i="22"/>
  <c r="L160" i="22"/>
  <c r="L159" i="22" s="1"/>
  <c r="L158" i="22" s="1"/>
  <c r="J160" i="22"/>
  <c r="I160" i="22"/>
  <c r="J159" i="22"/>
  <c r="J158" i="22" s="1"/>
  <c r="L155" i="22"/>
  <c r="L154" i="22" s="1"/>
  <c r="L153" i="22" s="1"/>
  <c r="K155" i="22"/>
  <c r="J155" i="22"/>
  <c r="I155" i="22"/>
  <c r="I154" i="22" s="1"/>
  <c r="I153" i="22" s="1"/>
  <c r="K154" i="22"/>
  <c r="J154" i="22"/>
  <c r="J153" i="22" s="1"/>
  <c r="K153" i="22"/>
  <c r="L151" i="22"/>
  <c r="L150" i="22" s="1"/>
  <c r="K151" i="22"/>
  <c r="J151" i="22"/>
  <c r="I151" i="22"/>
  <c r="I150" i="22" s="1"/>
  <c r="K150" i="22"/>
  <c r="J150" i="22"/>
  <c r="L147" i="22"/>
  <c r="K147" i="22"/>
  <c r="K146" i="22" s="1"/>
  <c r="K145" i="22" s="1"/>
  <c r="J147" i="22"/>
  <c r="I147" i="22"/>
  <c r="L146" i="22"/>
  <c r="L145" i="22" s="1"/>
  <c r="J146" i="22"/>
  <c r="I146" i="22"/>
  <c r="I145" i="22" s="1"/>
  <c r="J145" i="22"/>
  <c r="L142" i="22"/>
  <c r="K142" i="22"/>
  <c r="K141" i="22" s="1"/>
  <c r="K140" i="22" s="1"/>
  <c r="J142" i="22"/>
  <c r="I142" i="22"/>
  <c r="L141" i="22"/>
  <c r="L140" i="22" s="1"/>
  <c r="L139" i="22" s="1"/>
  <c r="J141" i="22"/>
  <c r="I141" i="22"/>
  <c r="I140" i="22" s="1"/>
  <c r="I139" i="22" s="1"/>
  <c r="J140" i="22"/>
  <c r="L137" i="22"/>
  <c r="L136" i="22" s="1"/>
  <c r="L135" i="22" s="1"/>
  <c r="K137" i="22"/>
  <c r="J137" i="22"/>
  <c r="I137" i="22"/>
  <c r="I136" i="22" s="1"/>
  <c r="I135" i="22" s="1"/>
  <c r="K136" i="22"/>
  <c r="J136" i="22"/>
  <c r="J135" i="22" s="1"/>
  <c r="K135" i="22"/>
  <c r="L133" i="22"/>
  <c r="L132" i="22" s="1"/>
  <c r="L131" i="22" s="1"/>
  <c r="K133" i="22"/>
  <c r="J133" i="22"/>
  <c r="I133" i="22"/>
  <c r="I132" i="22" s="1"/>
  <c r="I131" i="22" s="1"/>
  <c r="K132" i="22"/>
  <c r="J132" i="22"/>
  <c r="J131" i="22" s="1"/>
  <c r="K131" i="22"/>
  <c r="L129" i="22"/>
  <c r="L128" i="22" s="1"/>
  <c r="L127" i="22" s="1"/>
  <c r="K129" i="22"/>
  <c r="J129" i="22"/>
  <c r="I129" i="22"/>
  <c r="I128" i="22" s="1"/>
  <c r="I127" i="22" s="1"/>
  <c r="K128" i="22"/>
  <c r="J128" i="22"/>
  <c r="J127" i="22" s="1"/>
  <c r="K127" i="22"/>
  <c r="L125" i="22"/>
  <c r="L124" i="22" s="1"/>
  <c r="L123" i="22" s="1"/>
  <c r="K125" i="22"/>
  <c r="J125" i="22"/>
  <c r="I125" i="22"/>
  <c r="I124" i="22" s="1"/>
  <c r="I123" i="22" s="1"/>
  <c r="K124" i="22"/>
  <c r="J124" i="22"/>
  <c r="J123" i="22" s="1"/>
  <c r="K123" i="22"/>
  <c r="L121" i="22"/>
  <c r="L120" i="22" s="1"/>
  <c r="L119" i="22" s="1"/>
  <c r="K121" i="22"/>
  <c r="J121" i="22"/>
  <c r="I121" i="22"/>
  <c r="I120" i="22" s="1"/>
  <c r="I119" i="22" s="1"/>
  <c r="K120" i="22"/>
  <c r="J120" i="22"/>
  <c r="J119" i="22" s="1"/>
  <c r="K119" i="22"/>
  <c r="L116" i="22"/>
  <c r="L115" i="22" s="1"/>
  <c r="L114" i="22" s="1"/>
  <c r="K116" i="22"/>
  <c r="J116" i="22"/>
  <c r="I116" i="22"/>
  <c r="I115" i="22" s="1"/>
  <c r="I114" i="22" s="1"/>
  <c r="K115" i="22"/>
  <c r="J115" i="22"/>
  <c r="J114" i="22" s="1"/>
  <c r="K114" i="22"/>
  <c r="K113" i="22" s="1"/>
  <c r="L110" i="22"/>
  <c r="K110" i="22"/>
  <c r="J110" i="22"/>
  <c r="J109" i="22" s="1"/>
  <c r="I110" i="22"/>
  <c r="I109" i="22" s="1"/>
  <c r="L109" i="22"/>
  <c r="K109" i="22"/>
  <c r="K104" i="22" s="1"/>
  <c r="L106" i="22"/>
  <c r="L105" i="22" s="1"/>
  <c r="L104" i="22" s="1"/>
  <c r="K106" i="22"/>
  <c r="J106" i="22"/>
  <c r="I106" i="22"/>
  <c r="I105" i="22" s="1"/>
  <c r="K105" i="22"/>
  <c r="J105" i="22"/>
  <c r="L101" i="22"/>
  <c r="L100" i="22" s="1"/>
  <c r="L99" i="22" s="1"/>
  <c r="K101" i="22"/>
  <c r="J101" i="22"/>
  <c r="I101" i="22"/>
  <c r="I100" i="22" s="1"/>
  <c r="I99" i="22" s="1"/>
  <c r="K100" i="22"/>
  <c r="J100" i="22"/>
  <c r="J99" i="22" s="1"/>
  <c r="K99" i="22"/>
  <c r="L96" i="22"/>
  <c r="L95" i="22" s="1"/>
  <c r="L94" i="22" s="1"/>
  <c r="K96" i="22"/>
  <c r="J96" i="22"/>
  <c r="I96" i="22"/>
  <c r="I95" i="22" s="1"/>
  <c r="I94" i="22" s="1"/>
  <c r="K95" i="22"/>
  <c r="J95" i="22"/>
  <c r="J94" i="22" s="1"/>
  <c r="K94" i="22"/>
  <c r="K93" i="22" s="1"/>
  <c r="L89" i="22"/>
  <c r="K89" i="22"/>
  <c r="J89" i="22"/>
  <c r="J88" i="22" s="1"/>
  <c r="J87" i="22" s="1"/>
  <c r="J86" i="22" s="1"/>
  <c r="I89" i="22"/>
  <c r="I88" i="22" s="1"/>
  <c r="I87" i="22" s="1"/>
  <c r="I86" i="22" s="1"/>
  <c r="L88" i="22"/>
  <c r="K88" i="22"/>
  <c r="K87" i="22" s="1"/>
  <c r="K86" i="22" s="1"/>
  <c r="L87" i="22"/>
  <c r="L86" i="22" s="1"/>
  <c r="L84" i="22"/>
  <c r="K84" i="22"/>
  <c r="K83" i="22" s="1"/>
  <c r="K82" i="22" s="1"/>
  <c r="J84" i="22"/>
  <c r="I84" i="22"/>
  <c r="L83" i="22"/>
  <c r="L82" i="22" s="1"/>
  <c r="J83" i="22"/>
  <c r="I83" i="22"/>
  <c r="I82" i="22" s="1"/>
  <c r="J82" i="22"/>
  <c r="L78" i="22"/>
  <c r="K78" i="22"/>
  <c r="K77" i="22" s="1"/>
  <c r="K66" i="22" s="1"/>
  <c r="K65" i="22" s="1"/>
  <c r="J78" i="22"/>
  <c r="I78" i="22"/>
  <c r="L77" i="22"/>
  <c r="J77" i="22"/>
  <c r="I77" i="22"/>
  <c r="L73" i="22"/>
  <c r="K73" i="22"/>
  <c r="J73" i="22"/>
  <c r="J72" i="22" s="1"/>
  <c r="I73" i="22"/>
  <c r="L72" i="22"/>
  <c r="K72" i="22"/>
  <c r="I72" i="22"/>
  <c r="L68" i="22"/>
  <c r="L67" i="22" s="1"/>
  <c r="L66" i="22" s="1"/>
  <c r="K68" i="22"/>
  <c r="J68" i="22"/>
  <c r="I68" i="22"/>
  <c r="I67" i="22" s="1"/>
  <c r="I66" i="22" s="1"/>
  <c r="I65" i="22" s="1"/>
  <c r="K67" i="22"/>
  <c r="J67" i="22"/>
  <c r="L49" i="22"/>
  <c r="K49" i="22"/>
  <c r="J49" i="22"/>
  <c r="J48" i="22" s="1"/>
  <c r="J47" i="22" s="1"/>
  <c r="J46" i="22" s="1"/>
  <c r="I49" i="22"/>
  <c r="L48" i="22"/>
  <c r="K48" i="22"/>
  <c r="K47" i="22" s="1"/>
  <c r="K46" i="22" s="1"/>
  <c r="I48" i="22"/>
  <c r="L47" i="22"/>
  <c r="L46" i="22" s="1"/>
  <c r="I47" i="22"/>
  <c r="I46" i="22" s="1"/>
  <c r="L44" i="22"/>
  <c r="K44" i="22"/>
  <c r="K43" i="22" s="1"/>
  <c r="K42" i="22" s="1"/>
  <c r="J44" i="22"/>
  <c r="J43" i="22" s="1"/>
  <c r="J42" i="22" s="1"/>
  <c r="I44" i="22"/>
  <c r="L43" i="22"/>
  <c r="L42" i="22" s="1"/>
  <c r="I43" i="22"/>
  <c r="I42" i="22" s="1"/>
  <c r="L40" i="22"/>
  <c r="K40" i="22"/>
  <c r="J40" i="22"/>
  <c r="I40" i="22"/>
  <c r="L38" i="22"/>
  <c r="L37" i="22" s="1"/>
  <c r="L36" i="22" s="1"/>
  <c r="K38" i="22"/>
  <c r="J38" i="22"/>
  <c r="I38" i="22"/>
  <c r="I37" i="22" s="1"/>
  <c r="I36" i="22" s="1"/>
  <c r="K37" i="22"/>
  <c r="J37" i="22"/>
  <c r="J36" i="22" s="1"/>
  <c r="J35" i="22" s="1"/>
  <c r="K36" i="22"/>
  <c r="K35" i="22" s="1"/>
  <c r="L365" i="24"/>
  <c r="L364" i="24" s="1"/>
  <c r="K365" i="24"/>
  <c r="K364" i="24" s="1"/>
  <c r="J365" i="24"/>
  <c r="J364" i="24" s="1"/>
  <c r="I365" i="24"/>
  <c r="I364" i="24"/>
  <c r="L362" i="24"/>
  <c r="K362" i="24"/>
  <c r="J362" i="24"/>
  <c r="J361" i="24" s="1"/>
  <c r="I362" i="24"/>
  <c r="I361" i="24" s="1"/>
  <c r="L361" i="24"/>
  <c r="K361" i="24"/>
  <c r="L359" i="24"/>
  <c r="L358" i="24" s="1"/>
  <c r="K359" i="24"/>
  <c r="J359" i="24"/>
  <c r="I359" i="24"/>
  <c r="I358" i="24" s="1"/>
  <c r="K358" i="24"/>
  <c r="J358" i="24"/>
  <c r="L355" i="24"/>
  <c r="L354" i="24" s="1"/>
  <c r="K355" i="24"/>
  <c r="K354" i="24" s="1"/>
  <c r="J355" i="24"/>
  <c r="J354" i="24" s="1"/>
  <c r="I355" i="24"/>
  <c r="I354" i="24"/>
  <c r="L351" i="24"/>
  <c r="K351" i="24"/>
  <c r="K350" i="24" s="1"/>
  <c r="J351" i="24"/>
  <c r="J350" i="24" s="1"/>
  <c r="I351" i="24"/>
  <c r="I350" i="24" s="1"/>
  <c r="L350" i="24"/>
  <c r="L347" i="24"/>
  <c r="L346" i="24" s="1"/>
  <c r="K347" i="24"/>
  <c r="J347" i="24"/>
  <c r="I347" i="24"/>
  <c r="I346" i="24" s="1"/>
  <c r="K346" i="24"/>
  <c r="J346" i="24"/>
  <c r="L343" i="24"/>
  <c r="K343" i="24"/>
  <c r="J343" i="24"/>
  <c r="I343" i="24"/>
  <c r="L340" i="24"/>
  <c r="K340" i="24"/>
  <c r="J340" i="24"/>
  <c r="I340" i="24"/>
  <c r="L338" i="24"/>
  <c r="K338" i="24"/>
  <c r="J338" i="24"/>
  <c r="J337" i="24" s="1"/>
  <c r="I338" i="24"/>
  <c r="I337" i="24" s="1"/>
  <c r="L337" i="24"/>
  <c r="K337" i="24"/>
  <c r="L333" i="24"/>
  <c r="K333" i="24"/>
  <c r="J333" i="24"/>
  <c r="J332" i="24" s="1"/>
  <c r="I333" i="24"/>
  <c r="I332" i="24" s="1"/>
  <c r="L332" i="24"/>
  <c r="K332" i="24"/>
  <c r="L330" i="24"/>
  <c r="L329" i="24" s="1"/>
  <c r="K330" i="24"/>
  <c r="J330" i="24"/>
  <c r="I330" i="24"/>
  <c r="I329" i="24" s="1"/>
  <c r="K329" i="24"/>
  <c r="J329" i="24"/>
  <c r="L327" i="24"/>
  <c r="L326" i="24" s="1"/>
  <c r="K327" i="24"/>
  <c r="K326" i="24" s="1"/>
  <c r="J327" i="24"/>
  <c r="I327" i="24"/>
  <c r="J326" i="24"/>
  <c r="I326" i="24"/>
  <c r="L323" i="24"/>
  <c r="K323" i="24"/>
  <c r="J323" i="24"/>
  <c r="J322" i="24" s="1"/>
  <c r="I323" i="24"/>
  <c r="I322" i="24" s="1"/>
  <c r="L322" i="24"/>
  <c r="K322" i="24"/>
  <c r="L319" i="24"/>
  <c r="L318" i="24" s="1"/>
  <c r="K319" i="24"/>
  <c r="J319" i="24"/>
  <c r="I319" i="24"/>
  <c r="I318" i="24" s="1"/>
  <c r="K318" i="24"/>
  <c r="J318" i="24"/>
  <c r="L315" i="24"/>
  <c r="L314" i="24" s="1"/>
  <c r="K315" i="24"/>
  <c r="K314" i="24" s="1"/>
  <c r="J315" i="24"/>
  <c r="I315" i="24"/>
  <c r="J314" i="24"/>
  <c r="I314" i="24"/>
  <c r="L311" i="24"/>
  <c r="K311" i="24"/>
  <c r="J311" i="24"/>
  <c r="I311" i="24"/>
  <c r="L308" i="24"/>
  <c r="K308" i="24"/>
  <c r="J308" i="24"/>
  <c r="I308" i="24"/>
  <c r="L306" i="24"/>
  <c r="L305" i="24" s="1"/>
  <c r="K306" i="24"/>
  <c r="J306" i="24"/>
  <c r="I306" i="24"/>
  <c r="I305" i="24" s="1"/>
  <c r="I304" i="24" s="1"/>
  <c r="K305" i="24"/>
  <c r="K304" i="24" s="1"/>
  <c r="J305" i="24"/>
  <c r="L300" i="24"/>
  <c r="K300" i="24"/>
  <c r="K299" i="24" s="1"/>
  <c r="J300" i="24"/>
  <c r="J299" i="24" s="1"/>
  <c r="I300" i="24"/>
  <c r="I299" i="24" s="1"/>
  <c r="L299" i="24"/>
  <c r="L297" i="24"/>
  <c r="L296" i="24" s="1"/>
  <c r="K297" i="24"/>
  <c r="J297" i="24"/>
  <c r="I297" i="24"/>
  <c r="I296" i="24" s="1"/>
  <c r="K296" i="24"/>
  <c r="J296" i="24"/>
  <c r="L294" i="24"/>
  <c r="L293" i="24" s="1"/>
  <c r="K294" i="24"/>
  <c r="K293" i="24" s="1"/>
  <c r="J294" i="24"/>
  <c r="J293" i="24" s="1"/>
  <c r="I294" i="24"/>
  <c r="I293" i="24"/>
  <c r="L290" i="24"/>
  <c r="K290" i="24"/>
  <c r="K289" i="24" s="1"/>
  <c r="J290" i="24"/>
  <c r="J289" i="24" s="1"/>
  <c r="I290" i="24"/>
  <c r="I289" i="24" s="1"/>
  <c r="L289" i="24"/>
  <c r="L286" i="24"/>
  <c r="L285" i="24" s="1"/>
  <c r="K286" i="24"/>
  <c r="J286" i="24"/>
  <c r="I286" i="24"/>
  <c r="I285" i="24" s="1"/>
  <c r="K285" i="24"/>
  <c r="J285" i="24"/>
  <c r="L282" i="24"/>
  <c r="L281" i="24" s="1"/>
  <c r="K282" i="24"/>
  <c r="J282" i="24"/>
  <c r="I282" i="24"/>
  <c r="K281" i="24"/>
  <c r="J281" i="24"/>
  <c r="I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J273" i="24"/>
  <c r="I273" i="24"/>
  <c r="I272" i="24" s="1"/>
  <c r="I271" i="24" s="1"/>
  <c r="K272" i="24"/>
  <c r="K271" i="24" s="1"/>
  <c r="J272" i="24"/>
  <c r="L268" i="24"/>
  <c r="L267" i="24" s="1"/>
  <c r="K268" i="24"/>
  <c r="J268" i="24"/>
  <c r="I268" i="24"/>
  <c r="I267" i="24" s="1"/>
  <c r="K267" i="24"/>
  <c r="J267" i="24"/>
  <c r="L265" i="24"/>
  <c r="L264" i="24" s="1"/>
  <c r="K265" i="24"/>
  <c r="K264" i="24" s="1"/>
  <c r="J265" i="24"/>
  <c r="J264" i="24" s="1"/>
  <c r="I265" i="24"/>
  <c r="I264" i="24"/>
  <c r="L262" i="24"/>
  <c r="K262" i="24"/>
  <c r="J262" i="24"/>
  <c r="J261" i="24" s="1"/>
  <c r="I262" i="24"/>
  <c r="I261" i="24" s="1"/>
  <c r="L261" i="24"/>
  <c r="K261" i="24"/>
  <c r="L258" i="24"/>
  <c r="L257" i="24" s="1"/>
  <c r="K258" i="24"/>
  <c r="K257" i="24" s="1"/>
  <c r="J258" i="24"/>
  <c r="I258" i="24"/>
  <c r="I257" i="24" s="1"/>
  <c r="J257" i="24"/>
  <c r="L254" i="24"/>
  <c r="L253" i="24" s="1"/>
  <c r="K254" i="24"/>
  <c r="K253" i="24" s="1"/>
  <c r="J254" i="24"/>
  <c r="J253" i="24" s="1"/>
  <c r="I254" i="24"/>
  <c r="I253" i="24"/>
  <c r="L250" i="24"/>
  <c r="K250" i="24"/>
  <c r="J250" i="24"/>
  <c r="J249" i="24" s="1"/>
  <c r="I250" i="24"/>
  <c r="I249" i="24" s="1"/>
  <c r="L249" i="24"/>
  <c r="K249" i="24"/>
  <c r="L246" i="24"/>
  <c r="K246" i="24"/>
  <c r="J246" i="24"/>
  <c r="I246" i="24"/>
  <c r="L243" i="24"/>
  <c r="K243" i="24"/>
  <c r="J243" i="24"/>
  <c r="I243" i="24"/>
  <c r="L241" i="24"/>
  <c r="L240" i="24" s="1"/>
  <c r="K241" i="24"/>
  <c r="K240" i="24" s="1"/>
  <c r="K239" i="24" s="1"/>
  <c r="J241" i="24"/>
  <c r="J240" i="24" s="1"/>
  <c r="I241" i="24"/>
  <c r="I240" i="24"/>
  <c r="L234" i="24"/>
  <c r="L233" i="24" s="1"/>
  <c r="L232" i="24" s="1"/>
  <c r="K234" i="24"/>
  <c r="J234" i="24"/>
  <c r="I234" i="24"/>
  <c r="I233" i="24" s="1"/>
  <c r="I232" i="24" s="1"/>
  <c r="K233" i="24"/>
  <c r="K232" i="24" s="1"/>
  <c r="J233" i="24"/>
  <c r="J232" i="24" s="1"/>
  <c r="L230" i="24"/>
  <c r="L229" i="24" s="1"/>
  <c r="L228" i="24" s="1"/>
  <c r="K230" i="24"/>
  <c r="J230" i="24"/>
  <c r="I230" i="24"/>
  <c r="I229" i="24" s="1"/>
  <c r="I228" i="24" s="1"/>
  <c r="K229" i="24"/>
  <c r="K228" i="24" s="1"/>
  <c r="J229" i="24"/>
  <c r="J228" i="24" s="1"/>
  <c r="L221" i="24"/>
  <c r="L220" i="24" s="1"/>
  <c r="K221" i="24"/>
  <c r="K220" i="24" s="1"/>
  <c r="J221" i="24"/>
  <c r="I221" i="24"/>
  <c r="I220" i="24" s="1"/>
  <c r="J220" i="24"/>
  <c r="L218" i="24"/>
  <c r="L217" i="24" s="1"/>
  <c r="K218" i="24"/>
  <c r="J218" i="24"/>
  <c r="I218" i="24"/>
  <c r="K217" i="24"/>
  <c r="K216" i="24" s="1"/>
  <c r="J217" i="24"/>
  <c r="I217" i="24"/>
  <c r="J216" i="24"/>
  <c r="L211" i="24"/>
  <c r="L210" i="24" s="1"/>
  <c r="L209" i="24" s="1"/>
  <c r="K211" i="24"/>
  <c r="J211" i="24"/>
  <c r="I211" i="24"/>
  <c r="K210" i="24"/>
  <c r="K209" i="24" s="1"/>
  <c r="J210" i="24"/>
  <c r="I210" i="24"/>
  <c r="I209" i="24" s="1"/>
  <c r="J209" i="24"/>
  <c r="L207" i="24"/>
  <c r="L206" i="24" s="1"/>
  <c r="K207" i="24"/>
  <c r="J207" i="24"/>
  <c r="I207" i="24"/>
  <c r="K206" i="24"/>
  <c r="J206" i="24"/>
  <c r="I206" i="24"/>
  <c r="L202" i="24"/>
  <c r="K202" i="24"/>
  <c r="J202" i="24"/>
  <c r="J201" i="24" s="1"/>
  <c r="I202" i="24"/>
  <c r="I201" i="24" s="1"/>
  <c r="L201" i="24"/>
  <c r="K201" i="24"/>
  <c r="L196" i="24"/>
  <c r="L195" i="24" s="1"/>
  <c r="K196" i="24"/>
  <c r="K195" i="24" s="1"/>
  <c r="J196" i="24"/>
  <c r="I196" i="24"/>
  <c r="I195" i="24" s="1"/>
  <c r="J195" i="24"/>
  <c r="L191" i="24"/>
  <c r="L190" i="24" s="1"/>
  <c r="K191" i="24"/>
  <c r="J191" i="24"/>
  <c r="I191" i="24"/>
  <c r="K190" i="24"/>
  <c r="J190" i="24"/>
  <c r="I190" i="24"/>
  <c r="L188" i="24"/>
  <c r="K188" i="24"/>
  <c r="J188" i="24"/>
  <c r="J187" i="24" s="1"/>
  <c r="J186" i="24" s="1"/>
  <c r="J185" i="24" s="1"/>
  <c r="I188" i="24"/>
  <c r="I187" i="24" s="1"/>
  <c r="L187" i="24"/>
  <c r="K187" i="24"/>
  <c r="K186" i="24" s="1"/>
  <c r="L180" i="24"/>
  <c r="L179" i="24" s="1"/>
  <c r="K180" i="24"/>
  <c r="K179" i="24" s="1"/>
  <c r="J180" i="24"/>
  <c r="I180" i="24"/>
  <c r="I179" i="24" s="1"/>
  <c r="J179" i="24"/>
  <c r="L175" i="24"/>
  <c r="L174" i="24" s="1"/>
  <c r="K175" i="24"/>
  <c r="K174" i="24" s="1"/>
  <c r="K173" i="24" s="1"/>
  <c r="J175" i="24"/>
  <c r="J174" i="24" s="1"/>
  <c r="J173" i="24" s="1"/>
  <c r="I175" i="24"/>
  <c r="I174" i="24"/>
  <c r="L171" i="24"/>
  <c r="L170" i="24" s="1"/>
  <c r="L169" i="24" s="1"/>
  <c r="K171" i="24"/>
  <c r="K170" i="24" s="1"/>
  <c r="K169" i="24" s="1"/>
  <c r="K168" i="24" s="1"/>
  <c r="J171" i="24"/>
  <c r="J170" i="24" s="1"/>
  <c r="J169" i="24" s="1"/>
  <c r="J168" i="24" s="1"/>
  <c r="I171" i="24"/>
  <c r="I170" i="24"/>
  <c r="I169" i="24" s="1"/>
  <c r="L166" i="24"/>
  <c r="L165" i="24" s="1"/>
  <c r="K166" i="24"/>
  <c r="K165" i="24" s="1"/>
  <c r="J166" i="24"/>
  <c r="I166" i="24"/>
  <c r="I165" i="24" s="1"/>
  <c r="J165" i="24"/>
  <c r="L161" i="24"/>
  <c r="L160" i="24" s="1"/>
  <c r="L159" i="24" s="1"/>
  <c r="L158" i="24" s="1"/>
  <c r="K161" i="24"/>
  <c r="K160" i="24" s="1"/>
  <c r="J161" i="24"/>
  <c r="J160" i="24" s="1"/>
  <c r="J159" i="24" s="1"/>
  <c r="J158" i="24" s="1"/>
  <c r="I161" i="24"/>
  <c r="I160" i="24"/>
  <c r="I159" i="24" s="1"/>
  <c r="I158" i="24" s="1"/>
  <c r="L155" i="24"/>
  <c r="L154" i="24" s="1"/>
  <c r="L153" i="24" s="1"/>
  <c r="K155" i="24"/>
  <c r="K154" i="24" s="1"/>
  <c r="K153" i="24" s="1"/>
  <c r="J155" i="24"/>
  <c r="I155" i="24"/>
  <c r="I154" i="24" s="1"/>
  <c r="I153" i="24" s="1"/>
  <c r="J154" i="24"/>
  <c r="J153" i="24" s="1"/>
  <c r="L151" i="24"/>
  <c r="L150" i="24" s="1"/>
  <c r="K151" i="24"/>
  <c r="K150" i="24" s="1"/>
  <c r="J151" i="24"/>
  <c r="I151" i="24"/>
  <c r="I150" i="24" s="1"/>
  <c r="J150" i="24"/>
  <c r="L147" i="24"/>
  <c r="L146" i="24" s="1"/>
  <c r="L145" i="24" s="1"/>
  <c r="K147" i="24"/>
  <c r="K146" i="24" s="1"/>
  <c r="K145" i="24" s="1"/>
  <c r="J147" i="24"/>
  <c r="J146" i="24" s="1"/>
  <c r="J145" i="24" s="1"/>
  <c r="I147" i="24"/>
  <c r="I146" i="24"/>
  <c r="I145" i="24" s="1"/>
  <c r="L142" i="24"/>
  <c r="L141" i="24" s="1"/>
  <c r="L140" i="24" s="1"/>
  <c r="K142" i="24"/>
  <c r="K141" i="24" s="1"/>
  <c r="K140" i="24" s="1"/>
  <c r="J142" i="24"/>
  <c r="J141" i="24" s="1"/>
  <c r="J140" i="24" s="1"/>
  <c r="I142" i="24"/>
  <c r="I141" i="24"/>
  <c r="I140" i="24" s="1"/>
  <c r="I139" i="24" s="1"/>
  <c r="L137" i="24"/>
  <c r="L136" i="24" s="1"/>
  <c r="L135" i="24" s="1"/>
  <c r="K137" i="24"/>
  <c r="K136" i="24" s="1"/>
  <c r="K135" i="24" s="1"/>
  <c r="J137" i="24"/>
  <c r="I137" i="24"/>
  <c r="I136" i="24" s="1"/>
  <c r="I135" i="24" s="1"/>
  <c r="J136" i="24"/>
  <c r="J135" i="24" s="1"/>
  <c r="L133" i="24"/>
  <c r="L132" i="24" s="1"/>
  <c r="L131" i="24" s="1"/>
  <c r="K133" i="24"/>
  <c r="K132" i="24" s="1"/>
  <c r="K131" i="24" s="1"/>
  <c r="J133" i="24"/>
  <c r="I133" i="24"/>
  <c r="I132" i="24" s="1"/>
  <c r="I131" i="24" s="1"/>
  <c r="J132" i="24"/>
  <c r="J131" i="24" s="1"/>
  <c r="L129" i="24"/>
  <c r="L128" i="24" s="1"/>
  <c r="L127" i="24" s="1"/>
  <c r="K129" i="24"/>
  <c r="K128" i="24" s="1"/>
  <c r="K127" i="24" s="1"/>
  <c r="J129" i="24"/>
  <c r="I129" i="24"/>
  <c r="I128" i="24" s="1"/>
  <c r="I127" i="24" s="1"/>
  <c r="J128" i="24"/>
  <c r="J127" i="24" s="1"/>
  <c r="L125" i="24"/>
  <c r="L124" i="24" s="1"/>
  <c r="L123" i="24" s="1"/>
  <c r="K125" i="24"/>
  <c r="K124" i="24" s="1"/>
  <c r="K123" i="24" s="1"/>
  <c r="J125" i="24"/>
  <c r="I125" i="24"/>
  <c r="I124" i="24" s="1"/>
  <c r="I123" i="24" s="1"/>
  <c r="J124" i="24"/>
  <c r="J123" i="24" s="1"/>
  <c r="L121" i="24"/>
  <c r="L120" i="24" s="1"/>
  <c r="L119" i="24" s="1"/>
  <c r="K121" i="24"/>
  <c r="K120" i="24" s="1"/>
  <c r="K119" i="24" s="1"/>
  <c r="J121" i="24"/>
  <c r="I121" i="24"/>
  <c r="I120" i="24" s="1"/>
  <c r="I119" i="24" s="1"/>
  <c r="J120" i="24"/>
  <c r="J119" i="24" s="1"/>
  <c r="L116" i="24"/>
  <c r="L115" i="24" s="1"/>
  <c r="L114" i="24" s="1"/>
  <c r="K116" i="24"/>
  <c r="K115" i="24" s="1"/>
  <c r="K114" i="24" s="1"/>
  <c r="J116" i="24"/>
  <c r="I116" i="24"/>
  <c r="I115" i="24" s="1"/>
  <c r="I114" i="24" s="1"/>
  <c r="J115" i="24"/>
  <c r="J114" i="24" s="1"/>
  <c r="L110" i="24"/>
  <c r="K110" i="24"/>
  <c r="J110" i="24"/>
  <c r="J109" i="24" s="1"/>
  <c r="I110" i="24"/>
  <c r="I109" i="24" s="1"/>
  <c r="L109" i="24"/>
  <c r="K109" i="24"/>
  <c r="L106" i="24"/>
  <c r="L105" i="24" s="1"/>
  <c r="L104" i="24" s="1"/>
  <c r="K106" i="24"/>
  <c r="K105" i="24" s="1"/>
  <c r="K104" i="24" s="1"/>
  <c r="J106" i="24"/>
  <c r="I106" i="24"/>
  <c r="I105" i="24" s="1"/>
  <c r="I104" i="24" s="1"/>
  <c r="J105" i="24"/>
  <c r="L101" i="24"/>
  <c r="L100" i="24" s="1"/>
  <c r="L99" i="24" s="1"/>
  <c r="K101" i="24"/>
  <c r="K100" i="24" s="1"/>
  <c r="K99" i="24" s="1"/>
  <c r="J101" i="24"/>
  <c r="I101" i="24"/>
  <c r="I100" i="24" s="1"/>
  <c r="I99" i="24" s="1"/>
  <c r="J100" i="24"/>
  <c r="J99" i="24" s="1"/>
  <c r="L96" i="24"/>
  <c r="L95" i="24" s="1"/>
  <c r="L94" i="24" s="1"/>
  <c r="L93" i="24" s="1"/>
  <c r="K96" i="24"/>
  <c r="K95" i="24" s="1"/>
  <c r="K94" i="24" s="1"/>
  <c r="K93" i="24" s="1"/>
  <c r="J96" i="24"/>
  <c r="I96" i="24"/>
  <c r="I95" i="24" s="1"/>
  <c r="I94" i="24" s="1"/>
  <c r="J95" i="24"/>
  <c r="J94" i="24" s="1"/>
  <c r="L89" i="24"/>
  <c r="K89" i="24"/>
  <c r="J89" i="24"/>
  <c r="J88" i="24" s="1"/>
  <c r="J87" i="24" s="1"/>
  <c r="J86" i="24" s="1"/>
  <c r="I89" i="24"/>
  <c r="I88" i="24" s="1"/>
  <c r="I87" i="24" s="1"/>
  <c r="I86" i="24" s="1"/>
  <c r="L88" i="24"/>
  <c r="L87" i="24" s="1"/>
  <c r="L86" i="24" s="1"/>
  <c r="K88" i="24"/>
  <c r="K87" i="24"/>
  <c r="K86" i="24" s="1"/>
  <c r="L84" i="24"/>
  <c r="L83" i="24" s="1"/>
  <c r="L82" i="24" s="1"/>
  <c r="K84" i="24"/>
  <c r="J84" i="24"/>
  <c r="I84" i="24"/>
  <c r="K83" i="24"/>
  <c r="K82" i="24" s="1"/>
  <c r="J83" i="24"/>
  <c r="I83" i="24"/>
  <c r="I82" i="24" s="1"/>
  <c r="J82" i="24"/>
  <c r="L78" i="24"/>
  <c r="L77" i="24" s="1"/>
  <c r="K78" i="24"/>
  <c r="J78" i="24"/>
  <c r="I78" i="24"/>
  <c r="K77" i="24"/>
  <c r="J77" i="24"/>
  <c r="I77" i="24"/>
  <c r="L73" i="24"/>
  <c r="K73" i="24"/>
  <c r="J73" i="24"/>
  <c r="J72" i="24" s="1"/>
  <c r="I73" i="24"/>
  <c r="I72" i="24" s="1"/>
  <c r="L72" i="24"/>
  <c r="K72" i="24"/>
  <c r="L68" i="24"/>
  <c r="L67" i="24" s="1"/>
  <c r="L66" i="24" s="1"/>
  <c r="K68" i="24"/>
  <c r="K67" i="24" s="1"/>
  <c r="K66" i="24" s="1"/>
  <c r="J68" i="24"/>
  <c r="I68" i="24"/>
  <c r="I67" i="24" s="1"/>
  <c r="I66" i="24" s="1"/>
  <c r="I65" i="24" s="1"/>
  <c r="J67" i="24"/>
  <c r="J66" i="24" s="1"/>
  <c r="J65" i="24" s="1"/>
  <c r="L49" i="24"/>
  <c r="K49" i="24"/>
  <c r="K48" i="24" s="1"/>
  <c r="K47" i="24" s="1"/>
  <c r="K46" i="24" s="1"/>
  <c r="J49" i="24"/>
  <c r="J48" i="24" s="1"/>
  <c r="J47" i="24" s="1"/>
  <c r="J46" i="24" s="1"/>
  <c r="I49" i="24"/>
  <c r="I48" i="24" s="1"/>
  <c r="I47" i="24" s="1"/>
  <c r="I46" i="24" s="1"/>
  <c r="L48" i="24"/>
  <c r="L47" i="24" s="1"/>
  <c r="L46" i="24" s="1"/>
  <c r="L44" i="24"/>
  <c r="L43" i="24" s="1"/>
  <c r="L42" i="24" s="1"/>
  <c r="K44" i="24"/>
  <c r="J44" i="24"/>
  <c r="I44" i="24"/>
  <c r="K43" i="24"/>
  <c r="K42" i="24" s="1"/>
  <c r="J43" i="24"/>
  <c r="I43" i="24"/>
  <c r="I42" i="24" s="1"/>
  <c r="J42" i="24"/>
  <c r="L40" i="24"/>
  <c r="K40" i="24"/>
  <c r="J40" i="24"/>
  <c r="I40" i="24"/>
  <c r="L38" i="24"/>
  <c r="L37" i="24" s="1"/>
  <c r="L36" i="24" s="1"/>
  <c r="L35" i="24" s="1"/>
  <c r="K38" i="24"/>
  <c r="K37" i="24" s="1"/>
  <c r="K36" i="24" s="1"/>
  <c r="K35" i="24" s="1"/>
  <c r="J38" i="24"/>
  <c r="I38" i="24"/>
  <c r="I37" i="24" s="1"/>
  <c r="I36" i="24" s="1"/>
  <c r="J37" i="24"/>
  <c r="J36" i="24" s="1"/>
  <c r="J35" i="24" s="1"/>
  <c r="L365" i="3"/>
  <c r="K365" i="3"/>
  <c r="J365" i="3"/>
  <c r="I365" i="3"/>
  <c r="L364" i="3"/>
  <c r="K364" i="3"/>
  <c r="J364" i="3"/>
  <c r="I364" i="3"/>
  <c r="L362" i="3"/>
  <c r="L361" i="3" s="1"/>
  <c r="K362" i="3"/>
  <c r="J362" i="3"/>
  <c r="I362" i="3"/>
  <c r="K361" i="3"/>
  <c r="J361" i="3"/>
  <c r="I361" i="3"/>
  <c r="L359" i="3"/>
  <c r="K359" i="3"/>
  <c r="K358" i="3" s="1"/>
  <c r="J359" i="3"/>
  <c r="J358" i="3" s="1"/>
  <c r="I359" i="3"/>
  <c r="I358" i="3" s="1"/>
  <c r="L358" i="3"/>
  <c r="L355" i="3"/>
  <c r="K355" i="3"/>
  <c r="J355" i="3"/>
  <c r="I355" i="3"/>
  <c r="L354" i="3"/>
  <c r="K354" i="3"/>
  <c r="J354" i="3"/>
  <c r="I354" i="3"/>
  <c r="L351" i="3"/>
  <c r="L350" i="3" s="1"/>
  <c r="K351" i="3"/>
  <c r="J351" i="3"/>
  <c r="I351" i="3"/>
  <c r="K350" i="3"/>
  <c r="J350" i="3"/>
  <c r="I350" i="3"/>
  <c r="L347" i="3"/>
  <c r="K347" i="3"/>
  <c r="K346" i="3" s="1"/>
  <c r="J347" i="3"/>
  <c r="J346" i="3" s="1"/>
  <c r="I347" i="3"/>
  <c r="I346" i="3" s="1"/>
  <c r="L346" i="3"/>
  <c r="L343" i="3"/>
  <c r="K343" i="3"/>
  <c r="J343" i="3"/>
  <c r="I343" i="3"/>
  <c r="L340" i="3"/>
  <c r="K340" i="3"/>
  <c r="J340" i="3"/>
  <c r="I340" i="3"/>
  <c r="L338" i="3"/>
  <c r="L337" i="3" s="1"/>
  <c r="K338" i="3"/>
  <c r="J338" i="3"/>
  <c r="J337" i="3" s="1"/>
  <c r="I338" i="3"/>
  <c r="K337" i="3"/>
  <c r="I337" i="3"/>
  <c r="L333" i="3"/>
  <c r="L332" i="3" s="1"/>
  <c r="K333" i="3"/>
  <c r="K332" i="3" s="1"/>
  <c r="J333" i="3"/>
  <c r="J332" i="3" s="1"/>
  <c r="I333" i="3"/>
  <c r="I332" i="3" s="1"/>
  <c r="L330" i="3"/>
  <c r="K330" i="3"/>
  <c r="K329" i="3" s="1"/>
  <c r="J330" i="3"/>
  <c r="J329" i="3" s="1"/>
  <c r="I330" i="3"/>
  <c r="I329" i="3" s="1"/>
  <c r="L329" i="3"/>
  <c r="L327" i="3"/>
  <c r="K327" i="3"/>
  <c r="J327" i="3"/>
  <c r="I327" i="3"/>
  <c r="L326" i="3"/>
  <c r="K326" i="3"/>
  <c r="J326" i="3"/>
  <c r="I326" i="3"/>
  <c r="L323" i="3"/>
  <c r="L322" i="3" s="1"/>
  <c r="K323" i="3"/>
  <c r="K322" i="3" s="1"/>
  <c r="J323" i="3"/>
  <c r="J322" i="3" s="1"/>
  <c r="I323" i="3"/>
  <c r="I322" i="3" s="1"/>
  <c r="L319" i="3"/>
  <c r="K319" i="3"/>
  <c r="K318" i="3" s="1"/>
  <c r="J319" i="3"/>
  <c r="J318" i="3" s="1"/>
  <c r="I319" i="3"/>
  <c r="I318" i="3" s="1"/>
  <c r="L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I306" i="3"/>
  <c r="I305" i="3" s="1"/>
  <c r="L305" i="3"/>
  <c r="L300" i="3"/>
  <c r="L299" i="3" s="1"/>
  <c r="K300" i="3"/>
  <c r="K299" i="3" s="1"/>
  <c r="J300" i="3"/>
  <c r="J299" i="3" s="1"/>
  <c r="I300" i="3"/>
  <c r="I299" i="3" s="1"/>
  <c r="L297" i="3"/>
  <c r="K297" i="3"/>
  <c r="K296" i="3" s="1"/>
  <c r="J297" i="3"/>
  <c r="J296" i="3" s="1"/>
  <c r="I297" i="3"/>
  <c r="I296" i="3" s="1"/>
  <c r="L296" i="3"/>
  <c r="L294" i="3"/>
  <c r="K294" i="3"/>
  <c r="J294" i="3"/>
  <c r="I294" i="3"/>
  <c r="L293" i="3"/>
  <c r="K293" i="3"/>
  <c r="J293" i="3"/>
  <c r="I293" i="3"/>
  <c r="L290" i="3"/>
  <c r="L289" i="3" s="1"/>
  <c r="K290" i="3"/>
  <c r="K289" i="3" s="1"/>
  <c r="J290" i="3"/>
  <c r="J289" i="3" s="1"/>
  <c r="I290" i="3"/>
  <c r="I289" i="3" s="1"/>
  <c r="L286" i="3"/>
  <c r="K286" i="3"/>
  <c r="K285" i="3" s="1"/>
  <c r="J286" i="3"/>
  <c r="J285" i="3" s="1"/>
  <c r="I286" i="3"/>
  <c r="I285" i="3" s="1"/>
  <c r="L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K272" i="3" s="1"/>
  <c r="J273" i="3"/>
  <c r="J272" i="3" s="1"/>
  <c r="I273" i="3"/>
  <c r="I272" i="3" s="1"/>
  <c r="L272" i="3"/>
  <c r="L271" i="3" s="1"/>
  <c r="L268" i="3"/>
  <c r="K268" i="3"/>
  <c r="K267" i="3" s="1"/>
  <c r="J268" i="3"/>
  <c r="J267" i="3" s="1"/>
  <c r="I268" i="3"/>
  <c r="I267" i="3" s="1"/>
  <c r="L267" i="3"/>
  <c r="L265" i="3"/>
  <c r="K265" i="3"/>
  <c r="J265" i="3"/>
  <c r="I265" i="3"/>
  <c r="L264" i="3"/>
  <c r="K264" i="3"/>
  <c r="J264" i="3"/>
  <c r="I264" i="3"/>
  <c r="L262" i="3"/>
  <c r="L261" i="3" s="1"/>
  <c r="K262" i="3"/>
  <c r="J262" i="3"/>
  <c r="I262" i="3"/>
  <c r="I261" i="3" s="1"/>
  <c r="K261" i="3"/>
  <c r="J261" i="3"/>
  <c r="L258" i="3"/>
  <c r="K258" i="3"/>
  <c r="K257" i="3" s="1"/>
  <c r="J258" i="3"/>
  <c r="J257" i="3" s="1"/>
  <c r="I258" i="3"/>
  <c r="I257" i="3" s="1"/>
  <c r="L257" i="3"/>
  <c r="L254" i="3"/>
  <c r="K254" i="3"/>
  <c r="J254" i="3"/>
  <c r="I254" i="3"/>
  <c r="L253" i="3"/>
  <c r="K253" i="3"/>
  <c r="J253" i="3"/>
  <c r="I253" i="3"/>
  <c r="L250" i="3"/>
  <c r="L249" i="3" s="1"/>
  <c r="K250" i="3"/>
  <c r="J250" i="3"/>
  <c r="I250" i="3"/>
  <c r="I249" i="3" s="1"/>
  <c r="I239" i="3" s="1"/>
  <c r="K249" i="3"/>
  <c r="J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K240" i="3"/>
  <c r="K239" i="3" s="1"/>
  <c r="J240" i="3"/>
  <c r="I240" i="3"/>
  <c r="L234" i="3"/>
  <c r="K234" i="3"/>
  <c r="K233" i="3" s="1"/>
  <c r="K232" i="3" s="1"/>
  <c r="J234" i="3"/>
  <c r="J233" i="3" s="1"/>
  <c r="J232" i="3" s="1"/>
  <c r="I234" i="3"/>
  <c r="L233" i="3"/>
  <c r="L232" i="3" s="1"/>
  <c r="I233" i="3"/>
  <c r="I232" i="3" s="1"/>
  <c r="L230" i="3"/>
  <c r="K230" i="3"/>
  <c r="K229" i="3" s="1"/>
  <c r="K228" i="3" s="1"/>
  <c r="J230" i="3"/>
  <c r="J229" i="3" s="1"/>
  <c r="J228" i="3" s="1"/>
  <c r="I230" i="3"/>
  <c r="L229" i="3"/>
  <c r="L228" i="3" s="1"/>
  <c r="I229" i="3"/>
  <c r="I228" i="3" s="1"/>
  <c r="L221" i="3"/>
  <c r="K221" i="3"/>
  <c r="K220" i="3" s="1"/>
  <c r="J221" i="3"/>
  <c r="J220" i="3" s="1"/>
  <c r="I221" i="3"/>
  <c r="I220" i="3" s="1"/>
  <c r="L220" i="3"/>
  <c r="L218" i="3"/>
  <c r="K218" i="3"/>
  <c r="J218" i="3"/>
  <c r="I218" i="3"/>
  <c r="L217" i="3"/>
  <c r="K217" i="3"/>
  <c r="J217" i="3"/>
  <c r="J216" i="3" s="1"/>
  <c r="I217" i="3"/>
  <c r="I216" i="3" s="1"/>
  <c r="L216" i="3"/>
  <c r="L211" i="3"/>
  <c r="K211" i="3"/>
  <c r="J211" i="3"/>
  <c r="I211" i="3"/>
  <c r="L210" i="3"/>
  <c r="K210" i="3"/>
  <c r="K209" i="3" s="1"/>
  <c r="J210" i="3"/>
  <c r="J209" i="3" s="1"/>
  <c r="I210" i="3"/>
  <c r="I209" i="3" s="1"/>
  <c r="L209" i="3"/>
  <c r="L207" i="3"/>
  <c r="K207" i="3"/>
  <c r="J207" i="3"/>
  <c r="I207" i="3"/>
  <c r="L206" i="3"/>
  <c r="K206" i="3"/>
  <c r="J206" i="3"/>
  <c r="I206" i="3"/>
  <c r="L202" i="3"/>
  <c r="L201" i="3" s="1"/>
  <c r="K202" i="3"/>
  <c r="J202" i="3"/>
  <c r="I202" i="3"/>
  <c r="I201" i="3" s="1"/>
  <c r="K201" i="3"/>
  <c r="J201" i="3"/>
  <c r="L196" i="3"/>
  <c r="K196" i="3"/>
  <c r="K195" i="3" s="1"/>
  <c r="K186" i="3" s="1"/>
  <c r="J196" i="3"/>
  <c r="J195" i="3" s="1"/>
  <c r="J186" i="3" s="1"/>
  <c r="I196" i="3"/>
  <c r="I195" i="3" s="1"/>
  <c r="L195" i="3"/>
  <c r="L191" i="3"/>
  <c r="K191" i="3"/>
  <c r="J191" i="3"/>
  <c r="I191" i="3"/>
  <c r="L190" i="3"/>
  <c r="K190" i="3"/>
  <c r="J190" i="3"/>
  <c r="I190" i="3"/>
  <c r="L188" i="3"/>
  <c r="L187" i="3" s="1"/>
  <c r="K188" i="3"/>
  <c r="J188" i="3"/>
  <c r="I188" i="3"/>
  <c r="I187" i="3" s="1"/>
  <c r="I186" i="3" s="1"/>
  <c r="I185" i="3" s="1"/>
  <c r="K187" i="3"/>
  <c r="J187" i="3"/>
  <c r="L180" i="3"/>
  <c r="K180" i="3"/>
  <c r="K179" i="3" s="1"/>
  <c r="J180" i="3"/>
  <c r="J179" i="3" s="1"/>
  <c r="I180" i="3"/>
  <c r="I179" i="3" s="1"/>
  <c r="I173" i="3" s="1"/>
  <c r="L179" i="3"/>
  <c r="L175" i="3"/>
  <c r="K175" i="3"/>
  <c r="J175" i="3"/>
  <c r="I175" i="3"/>
  <c r="L174" i="3"/>
  <c r="K174" i="3"/>
  <c r="J174" i="3"/>
  <c r="I174" i="3"/>
  <c r="L173" i="3"/>
  <c r="L171" i="3"/>
  <c r="K171" i="3"/>
  <c r="J171" i="3"/>
  <c r="I171" i="3"/>
  <c r="L170" i="3"/>
  <c r="K170" i="3"/>
  <c r="K169" i="3" s="1"/>
  <c r="J170" i="3"/>
  <c r="J169" i="3" s="1"/>
  <c r="I170" i="3"/>
  <c r="L169" i="3"/>
  <c r="L168" i="3" s="1"/>
  <c r="I169" i="3"/>
  <c r="L166" i="3"/>
  <c r="K166" i="3"/>
  <c r="K165" i="3" s="1"/>
  <c r="J166" i="3"/>
  <c r="J165" i="3" s="1"/>
  <c r="I166" i="3"/>
  <c r="L165" i="3"/>
  <c r="I165" i="3"/>
  <c r="L161" i="3"/>
  <c r="K161" i="3"/>
  <c r="J161" i="3"/>
  <c r="I161" i="3"/>
  <c r="L160" i="3"/>
  <c r="K160" i="3"/>
  <c r="J160" i="3"/>
  <c r="J159" i="3" s="1"/>
  <c r="J158" i="3" s="1"/>
  <c r="I160" i="3"/>
  <c r="L159" i="3"/>
  <c r="L158" i="3" s="1"/>
  <c r="I159" i="3"/>
  <c r="I158" i="3" s="1"/>
  <c r="L155" i="3"/>
  <c r="K155" i="3"/>
  <c r="K154" i="3" s="1"/>
  <c r="K153" i="3" s="1"/>
  <c r="J155" i="3"/>
  <c r="J154" i="3" s="1"/>
  <c r="J153" i="3" s="1"/>
  <c r="I155" i="3"/>
  <c r="L154" i="3"/>
  <c r="L153" i="3" s="1"/>
  <c r="I154" i="3"/>
  <c r="I153" i="3" s="1"/>
  <c r="L151" i="3"/>
  <c r="K151" i="3"/>
  <c r="K150" i="3" s="1"/>
  <c r="J151" i="3"/>
  <c r="J150" i="3" s="1"/>
  <c r="I151" i="3"/>
  <c r="L150" i="3"/>
  <c r="I150" i="3"/>
  <c r="L147" i="3"/>
  <c r="K147" i="3"/>
  <c r="J147" i="3"/>
  <c r="I147" i="3"/>
  <c r="L146" i="3"/>
  <c r="K146" i="3"/>
  <c r="K145" i="3" s="1"/>
  <c r="J146" i="3"/>
  <c r="J145" i="3" s="1"/>
  <c r="I146" i="3"/>
  <c r="L145" i="3"/>
  <c r="I145" i="3"/>
  <c r="L142" i="3"/>
  <c r="K142" i="3"/>
  <c r="J142" i="3"/>
  <c r="I142" i="3"/>
  <c r="L141" i="3"/>
  <c r="K141" i="3"/>
  <c r="K140" i="3" s="1"/>
  <c r="J141" i="3"/>
  <c r="J140" i="3" s="1"/>
  <c r="J139" i="3" s="1"/>
  <c r="I141" i="3"/>
  <c r="L140" i="3"/>
  <c r="L139" i="3" s="1"/>
  <c r="I140" i="3"/>
  <c r="L137" i="3"/>
  <c r="K137" i="3"/>
  <c r="K136" i="3" s="1"/>
  <c r="K135" i="3" s="1"/>
  <c r="J137" i="3"/>
  <c r="J136" i="3" s="1"/>
  <c r="J135" i="3" s="1"/>
  <c r="I137" i="3"/>
  <c r="L136" i="3"/>
  <c r="L135" i="3" s="1"/>
  <c r="I136" i="3"/>
  <c r="I135" i="3" s="1"/>
  <c r="L133" i="3"/>
  <c r="K133" i="3"/>
  <c r="K132" i="3" s="1"/>
  <c r="K131" i="3" s="1"/>
  <c r="J133" i="3"/>
  <c r="J132" i="3" s="1"/>
  <c r="J131" i="3" s="1"/>
  <c r="I133" i="3"/>
  <c r="L132" i="3"/>
  <c r="L131" i="3" s="1"/>
  <c r="I132" i="3"/>
  <c r="I131" i="3" s="1"/>
  <c r="L129" i="3"/>
  <c r="K129" i="3"/>
  <c r="K128" i="3" s="1"/>
  <c r="K127" i="3" s="1"/>
  <c r="J129" i="3"/>
  <c r="J128" i="3" s="1"/>
  <c r="J127" i="3" s="1"/>
  <c r="I129" i="3"/>
  <c r="L128" i="3"/>
  <c r="L127" i="3" s="1"/>
  <c r="I128" i="3"/>
  <c r="I127" i="3" s="1"/>
  <c r="L125" i="3"/>
  <c r="K125" i="3"/>
  <c r="K124" i="3" s="1"/>
  <c r="K123" i="3" s="1"/>
  <c r="J125" i="3"/>
  <c r="J124" i="3" s="1"/>
  <c r="J123" i="3" s="1"/>
  <c r="I125" i="3"/>
  <c r="L124" i="3"/>
  <c r="L123" i="3" s="1"/>
  <c r="I124" i="3"/>
  <c r="I123" i="3" s="1"/>
  <c r="L121" i="3"/>
  <c r="K121" i="3"/>
  <c r="K120" i="3" s="1"/>
  <c r="K119" i="3" s="1"/>
  <c r="J121" i="3"/>
  <c r="J120" i="3" s="1"/>
  <c r="J119" i="3" s="1"/>
  <c r="I121" i="3"/>
  <c r="L120" i="3"/>
  <c r="L119" i="3" s="1"/>
  <c r="I120" i="3"/>
  <c r="I119" i="3" s="1"/>
  <c r="L116" i="3"/>
  <c r="K116" i="3"/>
  <c r="K115" i="3" s="1"/>
  <c r="K114" i="3" s="1"/>
  <c r="J116" i="3"/>
  <c r="J115" i="3" s="1"/>
  <c r="J114" i="3" s="1"/>
  <c r="I116" i="3"/>
  <c r="L115" i="3"/>
  <c r="L114" i="3" s="1"/>
  <c r="L113" i="3" s="1"/>
  <c r="I115" i="3"/>
  <c r="I114" i="3" s="1"/>
  <c r="L110" i="3"/>
  <c r="L109" i="3" s="1"/>
  <c r="K110" i="3"/>
  <c r="J110" i="3"/>
  <c r="I110" i="3"/>
  <c r="I109" i="3" s="1"/>
  <c r="K109" i="3"/>
  <c r="J109" i="3"/>
  <c r="L106" i="3"/>
  <c r="K106" i="3"/>
  <c r="K105" i="3" s="1"/>
  <c r="K104" i="3" s="1"/>
  <c r="J106" i="3"/>
  <c r="J105" i="3" s="1"/>
  <c r="J104" i="3" s="1"/>
  <c r="I106" i="3"/>
  <c r="I105" i="3" s="1"/>
  <c r="I104" i="3" s="1"/>
  <c r="L105" i="3"/>
  <c r="L101" i="3"/>
  <c r="K101" i="3"/>
  <c r="K100" i="3" s="1"/>
  <c r="K99" i="3" s="1"/>
  <c r="J101" i="3"/>
  <c r="J100" i="3" s="1"/>
  <c r="J99" i="3" s="1"/>
  <c r="I101" i="3"/>
  <c r="I100" i="3" s="1"/>
  <c r="I99" i="3" s="1"/>
  <c r="L100" i="3"/>
  <c r="L99" i="3" s="1"/>
  <c r="L96" i="3"/>
  <c r="K96" i="3"/>
  <c r="K95" i="3" s="1"/>
  <c r="K94" i="3" s="1"/>
  <c r="J96" i="3"/>
  <c r="J95" i="3" s="1"/>
  <c r="J94" i="3" s="1"/>
  <c r="I96" i="3"/>
  <c r="I95" i="3" s="1"/>
  <c r="I94" i="3" s="1"/>
  <c r="L95" i="3"/>
  <c r="L94" i="3" s="1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K84" i="3"/>
  <c r="J84" i="3"/>
  <c r="I84" i="3"/>
  <c r="L83" i="3"/>
  <c r="K83" i="3"/>
  <c r="K82" i="3" s="1"/>
  <c r="J83" i="3"/>
  <c r="J82" i="3" s="1"/>
  <c r="I83" i="3"/>
  <c r="I82" i="3" s="1"/>
  <c r="L82" i="3"/>
  <c r="L78" i="3"/>
  <c r="K78" i="3"/>
  <c r="J78" i="3"/>
  <c r="I78" i="3"/>
  <c r="L77" i="3"/>
  <c r="K77" i="3"/>
  <c r="J77" i="3"/>
  <c r="I77" i="3"/>
  <c r="L73" i="3"/>
  <c r="L72" i="3" s="1"/>
  <c r="K73" i="3"/>
  <c r="J73" i="3"/>
  <c r="I73" i="3"/>
  <c r="I72" i="3" s="1"/>
  <c r="K72" i="3"/>
  <c r="J72" i="3"/>
  <c r="L68" i="3"/>
  <c r="L67" i="3" s="1"/>
  <c r="L66" i="3" s="1"/>
  <c r="L65" i="3" s="1"/>
  <c r="K68" i="3"/>
  <c r="K67" i="3" s="1"/>
  <c r="K66" i="3" s="1"/>
  <c r="K65" i="3" s="1"/>
  <c r="J68" i="3"/>
  <c r="J67" i="3" s="1"/>
  <c r="J66" i="3" s="1"/>
  <c r="J65" i="3" s="1"/>
  <c r="I68" i="3"/>
  <c r="I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K44" i="3"/>
  <c r="J44" i="3"/>
  <c r="I44" i="3"/>
  <c r="L43" i="3"/>
  <c r="K43" i="3"/>
  <c r="K42" i="3" s="1"/>
  <c r="J43" i="3"/>
  <c r="J42" i="3" s="1"/>
  <c r="I43" i="3"/>
  <c r="L42" i="3"/>
  <c r="I42" i="3"/>
  <c r="L40" i="3"/>
  <c r="K40" i="3"/>
  <c r="J40" i="3"/>
  <c r="I40" i="3"/>
  <c r="L38" i="3"/>
  <c r="K38" i="3"/>
  <c r="K37" i="3" s="1"/>
  <c r="K36" i="3" s="1"/>
  <c r="K35" i="3" s="1"/>
  <c r="J38" i="3"/>
  <c r="J37" i="3" s="1"/>
  <c r="J36" i="3" s="1"/>
  <c r="I38" i="3"/>
  <c r="L37" i="3"/>
  <c r="L36" i="3" s="1"/>
  <c r="L35" i="3" s="1"/>
  <c r="I37" i="3"/>
  <c r="I36" i="3" s="1"/>
  <c r="I35" i="3" s="1"/>
  <c r="L365" i="26"/>
  <c r="K365" i="26"/>
  <c r="J365" i="26"/>
  <c r="I365" i="26"/>
  <c r="L364" i="26"/>
  <c r="K364" i="26"/>
  <c r="J364" i="26"/>
  <c r="I364" i="26"/>
  <c r="L362" i="26"/>
  <c r="K362" i="26"/>
  <c r="J362" i="26"/>
  <c r="I362" i="26"/>
  <c r="L361" i="26"/>
  <c r="K361" i="26"/>
  <c r="J361" i="26"/>
  <c r="I361" i="26"/>
  <c r="L359" i="26"/>
  <c r="L358" i="26" s="1"/>
  <c r="K359" i="26"/>
  <c r="K358" i="26" s="1"/>
  <c r="J359" i="26"/>
  <c r="J358" i="26" s="1"/>
  <c r="I359" i="26"/>
  <c r="I358" i="26" s="1"/>
  <c r="L355" i="26"/>
  <c r="K355" i="26"/>
  <c r="J355" i="26"/>
  <c r="I355" i="26"/>
  <c r="L354" i="26"/>
  <c r="K354" i="26"/>
  <c r="J354" i="26"/>
  <c r="I354" i="26"/>
  <c r="L351" i="26"/>
  <c r="L350" i="26" s="1"/>
  <c r="K351" i="26"/>
  <c r="K350" i="26" s="1"/>
  <c r="J351" i="26"/>
  <c r="I351" i="26"/>
  <c r="J350" i="26"/>
  <c r="I350" i="26"/>
  <c r="L347" i="26"/>
  <c r="L346" i="26" s="1"/>
  <c r="L336" i="26" s="1"/>
  <c r="K347" i="26"/>
  <c r="K346" i="26" s="1"/>
  <c r="K336" i="26" s="1"/>
  <c r="J347" i="26"/>
  <c r="J346" i="26" s="1"/>
  <c r="I347" i="26"/>
  <c r="I346" i="26" s="1"/>
  <c r="L343" i="26"/>
  <c r="K343" i="26"/>
  <c r="J343" i="26"/>
  <c r="I343" i="26"/>
  <c r="L340" i="26"/>
  <c r="K340" i="26"/>
  <c r="J340" i="26"/>
  <c r="I340" i="26"/>
  <c r="L338" i="26"/>
  <c r="K338" i="26"/>
  <c r="J338" i="26"/>
  <c r="J337" i="26" s="1"/>
  <c r="I338" i="26"/>
  <c r="L337" i="26"/>
  <c r="K337" i="26"/>
  <c r="I337" i="26"/>
  <c r="L333" i="26"/>
  <c r="K333" i="26"/>
  <c r="J333" i="26"/>
  <c r="J332" i="26" s="1"/>
  <c r="I333" i="26"/>
  <c r="L332" i="26"/>
  <c r="K332" i="26"/>
  <c r="I332" i="26"/>
  <c r="L330" i="26"/>
  <c r="L329" i="26" s="1"/>
  <c r="K330" i="26"/>
  <c r="K329" i="26" s="1"/>
  <c r="J330" i="26"/>
  <c r="J329" i="26" s="1"/>
  <c r="I330" i="26"/>
  <c r="I329" i="26" s="1"/>
  <c r="L327" i="26"/>
  <c r="K327" i="26"/>
  <c r="J327" i="26"/>
  <c r="I327" i="26"/>
  <c r="L326" i="26"/>
  <c r="K326" i="26"/>
  <c r="J326" i="26"/>
  <c r="I326" i="26"/>
  <c r="L323" i="26"/>
  <c r="K323" i="26"/>
  <c r="J323" i="26"/>
  <c r="J322" i="26" s="1"/>
  <c r="I323" i="26"/>
  <c r="L322" i="26"/>
  <c r="K322" i="26"/>
  <c r="I322" i="26"/>
  <c r="L319" i="26"/>
  <c r="L318" i="26" s="1"/>
  <c r="K319" i="26"/>
  <c r="K318" i="26" s="1"/>
  <c r="J319" i="26"/>
  <c r="J318" i="26" s="1"/>
  <c r="I319" i="26"/>
  <c r="I318" i="26" s="1"/>
  <c r="L315" i="26"/>
  <c r="K315" i="26"/>
  <c r="J315" i="26"/>
  <c r="I315" i="26"/>
  <c r="L314" i="26"/>
  <c r="K314" i="26"/>
  <c r="J314" i="26"/>
  <c r="I314" i="26"/>
  <c r="L311" i="26"/>
  <c r="K311" i="26"/>
  <c r="J311" i="26"/>
  <c r="I311" i="26"/>
  <c r="L308" i="26"/>
  <c r="K308" i="26"/>
  <c r="J308" i="26"/>
  <c r="I308" i="26"/>
  <c r="L306" i="26"/>
  <c r="L305" i="26" s="1"/>
  <c r="L304" i="26" s="1"/>
  <c r="K306" i="26"/>
  <c r="K305" i="26" s="1"/>
  <c r="K304" i="26" s="1"/>
  <c r="J306" i="26"/>
  <c r="J305" i="26" s="1"/>
  <c r="I306" i="26"/>
  <c r="I305" i="26" s="1"/>
  <c r="I304" i="26" s="1"/>
  <c r="L300" i="26"/>
  <c r="K300" i="26"/>
  <c r="J300" i="26"/>
  <c r="J299" i="26" s="1"/>
  <c r="I300" i="26"/>
  <c r="L299" i="26"/>
  <c r="K299" i="26"/>
  <c r="I299" i="26"/>
  <c r="L297" i="26"/>
  <c r="L296" i="26" s="1"/>
  <c r="K297" i="26"/>
  <c r="K296" i="26" s="1"/>
  <c r="J297" i="26"/>
  <c r="J296" i="26" s="1"/>
  <c r="I297" i="26"/>
  <c r="I296" i="26" s="1"/>
  <c r="L294" i="26"/>
  <c r="K294" i="26"/>
  <c r="J294" i="26"/>
  <c r="I294" i="26"/>
  <c r="L293" i="26"/>
  <c r="K293" i="26"/>
  <c r="J293" i="26"/>
  <c r="I293" i="26"/>
  <c r="L290" i="26"/>
  <c r="K290" i="26"/>
  <c r="J290" i="26"/>
  <c r="J289" i="26" s="1"/>
  <c r="I290" i="26"/>
  <c r="L289" i="26"/>
  <c r="K289" i="26"/>
  <c r="I289" i="26"/>
  <c r="L286" i="26"/>
  <c r="L285" i="26" s="1"/>
  <c r="K286" i="26"/>
  <c r="K285" i="26" s="1"/>
  <c r="J286" i="26"/>
  <c r="J285" i="26" s="1"/>
  <c r="I286" i="26"/>
  <c r="I285" i="26" s="1"/>
  <c r="L282" i="26"/>
  <c r="K282" i="26"/>
  <c r="J282" i="26"/>
  <c r="I282" i="26"/>
  <c r="L281" i="26"/>
  <c r="K281" i="26"/>
  <c r="J281" i="26"/>
  <c r="I281" i="26"/>
  <c r="L278" i="26"/>
  <c r="K278" i="26"/>
  <c r="J278" i="26"/>
  <c r="I278" i="26"/>
  <c r="L275" i="26"/>
  <c r="K275" i="26"/>
  <c r="J275" i="26"/>
  <c r="I275" i="26"/>
  <c r="L273" i="26"/>
  <c r="L272" i="26" s="1"/>
  <c r="K273" i="26"/>
  <c r="K272" i="26" s="1"/>
  <c r="K271" i="26" s="1"/>
  <c r="J273" i="26"/>
  <c r="J272" i="26" s="1"/>
  <c r="I273" i="26"/>
  <c r="I272" i="26" s="1"/>
  <c r="I271" i="26" s="1"/>
  <c r="L268" i="26"/>
  <c r="L267" i="26" s="1"/>
  <c r="K268" i="26"/>
  <c r="K267" i="26" s="1"/>
  <c r="J268" i="26"/>
  <c r="J267" i="26" s="1"/>
  <c r="I268" i="26"/>
  <c r="I267" i="26" s="1"/>
  <c r="L265" i="26"/>
  <c r="K265" i="26"/>
  <c r="J265" i="26"/>
  <c r="I265" i="26"/>
  <c r="L264" i="26"/>
  <c r="K264" i="26"/>
  <c r="J264" i="26"/>
  <c r="I264" i="26"/>
  <c r="L262" i="26"/>
  <c r="K262" i="26"/>
  <c r="J262" i="26"/>
  <c r="J261" i="26" s="1"/>
  <c r="I262" i="26"/>
  <c r="L261" i="26"/>
  <c r="K261" i="26"/>
  <c r="I261" i="26"/>
  <c r="L258" i="26"/>
  <c r="L257" i="26" s="1"/>
  <c r="K258" i="26"/>
  <c r="K257" i="26" s="1"/>
  <c r="J258" i="26"/>
  <c r="J257" i="26" s="1"/>
  <c r="I258" i="26"/>
  <c r="I257" i="26" s="1"/>
  <c r="L254" i="26"/>
  <c r="K254" i="26"/>
  <c r="J254" i="26"/>
  <c r="I254" i="26"/>
  <c r="L253" i="26"/>
  <c r="K253" i="26"/>
  <c r="J253" i="26"/>
  <c r="I253" i="26"/>
  <c r="L250" i="26"/>
  <c r="K250" i="26"/>
  <c r="J250" i="26"/>
  <c r="J249" i="26" s="1"/>
  <c r="I250" i="26"/>
  <c r="L249" i="26"/>
  <c r="K249" i="26"/>
  <c r="I249" i="26"/>
  <c r="L246" i="26"/>
  <c r="K246" i="26"/>
  <c r="J246" i="26"/>
  <c r="I246" i="26"/>
  <c r="L243" i="26"/>
  <c r="K243" i="26"/>
  <c r="J243" i="26"/>
  <c r="I243" i="26"/>
  <c r="L241" i="26"/>
  <c r="K241" i="26"/>
  <c r="J241" i="26"/>
  <c r="I241" i="26"/>
  <c r="L240" i="26"/>
  <c r="L239" i="26" s="1"/>
  <c r="K240" i="26"/>
  <c r="J240" i="26"/>
  <c r="I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 s="1"/>
  <c r="I232" i="26" s="1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 s="1"/>
  <c r="I228" i="26" s="1"/>
  <c r="L221" i="26"/>
  <c r="L220" i="26" s="1"/>
  <c r="K221" i="26"/>
  <c r="K220" i="26" s="1"/>
  <c r="J221" i="26"/>
  <c r="J220" i="26" s="1"/>
  <c r="I221" i="26"/>
  <c r="I220" i="26" s="1"/>
  <c r="L218" i="26"/>
  <c r="K218" i="26"/>
  <c r="J218" i="26"/>
  <c r="I218" i="26"/>
  <c r="L217" i="26"/>
  <c r="K217" i="26"/>
  <c r="K216" i="26" s="1"/>
  <c r="J217" i="26"/>
  <c r="J216" i="26" s="1"/>
  <c r="I217" i="26"/>
  <c r="I216" i="26" s="1"/>
  <c r="L211" i="26"/>
  <c r="K211" i="26"/>
  <c r="J211" i="26"/>
  <c r="I211" i="26"/>
  <c r="L210" i="26"/>
  <c r="L209" i="26" s="1"/>
  <c r="K210" i="26"/>
  <c r="K209" i="26" s="1"/>
  <c r="J210" i="26"/>
  <c r="J209" i="26" s="1"/>
  <c r="I210" i="26"/>
  <c r="I209" i="26" s="1"/>
  <c r="L207" i="26"/>
  <c r="K207" i="26"/>
  <c r="J207" i="26"/>
  <c r="I207" i="26"/>
  <c r="L206" i="26"/>
  <c r="K206" i="26"/>
  <c r="J206" i="26"/>
  <c r="I206" i="26"/>
  <c r="L202" i="26"/>
  <c r="K202" i="26"/>
  <c r="J202" i="26"/>
  <c r="J201" i="26" s="1"/>
  <c r="I202" i="26"/>
  <c r="L201" i="26"/>
  <c r="K201" i="26"/>
  <c r="I201" i="26"/>
  <c r="L196" i="26"/>
  <c r="L195" i="26" s="1"/>
  <c r="L186" i="26" s="1"/>
  <c r="K196" i="26"/>
  <c r="K195" i="26" s="1"/>
  <c r="K186" i="26" s="1"/>
  <c r="K185" i="26" s="1"/>
  <c r="J196" i="26"/>
  <c r="J195" i="26" s="1"/>
  <c r="I196" i="26"/>
  <c r="I195" i="26" s="1"/>
  <c r="I186" i="26" s="1"/>
  <c r="L191" i="26"/>
  <c r="K191" i="26"/>
  <c r="J191" i="26"/>
  <c r="I191" i="26"/>
  <c r="L190" i="26"/>
  <c r="K190" i="26"/>
  <c r="J190" i="26"/>
  <c r="I190" i="26"/>
  <c r="L188" i="26"/>
  <c r="K188" i="26"/>
  <c r="J188" i="26"/>
  <c r="J187" i="26" s="1"/>
  <c r="I188" i="26"/>
  <c r="L187" i="26"/>
  <c r="K187" i="26"/>
  <c r="I187" i="26"/>
  <c r="L180" i="26"/>
  <c r="L179" i="26" s="1"/>
  <c r="K180" i="26"/>
  <c r="K179" i="26" s="1"/>
  <c r="J180" i="26"/>
  <c r="J179" i="26" s="1"/>
  <c r="I180" i="26"/>
  <c r="I179" i="26" s="1"/>
  <c r="L175" i="26"/>
  <c r="K175" i="26"/>
  <c r="J175" i="26"/>
  <c r="I175" i="26"/>
  <c r="L174" i="26"/>
  <c r="K174" i="26"/>
  <c r="J174" i="26"/>
  <c r="J173" i="26" s="1"/>
  <c r="I174" i="26"/>
  <c r="I173" i="26" s="1"/>
  <c r="L171" i="26"/>
  <c r="K171" i="26"/>
  <c r="J171" i="26"/>
  <c r="I171" i="26"/>
  <c r="L170" i="26"/>
  <c r="L169" i="26" s="1"/>
  <c r="K170" i="26"/>
  <c r="K169" i="26" s="1"/>
  <c r="J170" i="26"/>
  <c r="J169" i="26" s="1"/>
  <c r="J168" i="26" s="1"/>
  <c r="I170" i="26"/>
  <c r="I169" i="26" s="1"/>
  <c r="L166" i="26"/>
  <c r="L165" i="26" s="1"/>
  <c r="K166" i="26"/>
  <c r="K165" i="26" s="1"/>
  <c r="J166" i="26"/>
  <c r="J165" i="26" s="1"/>
  <c r="I166" i="26"/>
  <c r="I165" i="26" s="1"/>
  <c r="L161" i="26"/>
  <c r="K161" i="26"/>
  <c r="J161" i="26"/>
  <c r="I161" i="26"/>
  <c r="L160" i="26"/>
  <c r="L159" i="26" s="1"/>
  <c r="L158" i="26" s="1"/>
  <c r="K160" i="26"/>
  <c r="K159" i="26" s="1"/>
  <c r="K158" i="26" s="1"/>
  <c r="J160" i="26"/>
  <c r="J159" i="26" s="1"/>
  <c r="J158" i="26" s="1"/>
  <c r="I160" i="26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 s="1"/>
  <c r="I153" i="26" s="1"/>
  <c r="L151" i="26"/>
  <c r="L150" i="26" s="1"/>
  <c r="K151" i="26"/>
  <c r="K150" i="26" s="1"/>
  <c r="J151" i="26"/>
  <c r="J150" i="26" s="1"/>
  <c r="I151" i="26"/>
  <c r="I150" i="26" s="1"/>
  <c r="L147" i="26"/>
  <c r="K147" i="26"/>
  <c r="J147" i="26"/>
  <c r="I147" i="26"/>
  <c r="L146" i="26"/>
  <c r="L145" i="26" s="1"/>
  <c r="K146" i="26"/>
  <c r="K145" i="26" s="1"/>
  <c r="J146" i="26"/>
  <c r="J145" i="26" s="1"/>
  <c r="I146" i="26"/>
  <c r="I145" i="26" s="1"/>
  <c r="L142" i="26"/>
  <c r="K142" i="26"/>
  <c r="J142" i="26"/>
  <c r="I142" i="26"/>
  <c r="L141" i="26"/>
  <c r="L140" i="26" s="1"/>
  <c r="L139" i="26" s="1"/>
  <c r="K141" i="26"/>
  <c r="K140" i="26" s="1"/>
  <c r="K139" i="26" s="1"/>
  <c r="J141" i="26"/>
  <c r="J140" i="26" s="1"/>
  <c r="J139" i="26" s="1"/>
  <c r="I141" i="26"/>
  <c r="I140" i="26" s="1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 s="1"/>
  <c r="I135" i="26" s="1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 s="1"/>
  <c r="I131" i="26" s="1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 s="1"/>
  <c r="I127" i="26" s="1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 s="1"/>
  <c r="I123" i="26" s="1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 s="1"/>
  <c r="I119" i="26" s="1"/>
  <c r="L116" i="26"/>
  <c r="L115" i="26" s="1"/>
  <c r="L114" i="26" s="1"/>
  <c r="L113" i="26" s="1"/>
  <c r="K116" i="26"/>
  <c r="K115" i="26" s="1"/>
  <c r="K114" i="26" s="1"/>
  <c r="J116" i="26"/>
  <c r="J115" i="26" s="1"/>
  <c r="J114" i="26" s="1"/>
  <c r="J113" i="26" s="1"/>
  <c r="I116" i="26"/>
  <c r="I115" i="26" s="1"/>
  <c r="I114" i="26" s="1"/>
  <c r="L110" i="26"/>
  <c r="K110" i="26"/>
  <c r="J110" i="26"/>
  <c r="J109" i="26" s="1"/>
  <c r="I110" i="26"/>
  <c r="L109" i="26"/>
  <c r="K109" i="26"/>
  <c r="I109" i="26"/>
  <c r="L106" i="26"/>
  <c r="L105" i="26" s="1"/>
  <c r="L104" i="26" s="1"/>
  <c r="K106" i="26"/>
  <c r="K105" i="26" s="1"/>
  <c r="K104" i="26" s="1"/>
  <c r="J106" i="26"/>
  <c r="J105" i="26" s="1"/>
  <c r="I106" i="26"/>
  <c r="I105" i="26" s="1"/>
  <c r="I104" i="26" s="1"/>
  <c r="L101" i="26"/>
  <c r="L100" i="26" s="1"/>
  <c r="L99" i="26" s="1"/>
  <c r="K101" i="26"/>
  <c r="K100" i="26" s="1"/>
  <c r="K99" i="26" s="1"/>
  <c r="J101" i="26"/>
  <c r="J100" i="26" s="1"/>
  <c r="J99" i="26" s="1"/>
  <c r="I101" i="26"/>
  <c r="I100" i="26" s="1"/>
  <c r="I99" i="26" s="1"/>
  <c r="L96" i="26"/>
  <c r="L95" i="26" s="1"/>
  <c r="L94" i="26" s="1"/>
  <c r="L93" i="26" s="1"/>
  <c r="K96" i="26"/>
  <c r="K95" i="26" s="1"/>
  <c r="K94" i="26" s="1"/>
  <c r="J96" i="26"/>
  <c r="J95" i="26" s="1"/>
  <c r="J94" i="26" s="1"/>
  <c r="I96" i="26"/>
  <c r="I95" i="26" s="1"/>
  <c r="I94" i="26" s="1"/>
  <c r="L89" i="26"/>
  <c r="L88" i="26" s="1"/>
  <c r="L87" i="26" s="1"/>
  <c r="L86" i="26" s="1"/>
  <c r="K89" i="26"/>
  <c r="J89" i="26"/>
  <c r="J88" i="26" s="1"/>
  <c r="J87" i="26" s="1"/>
  <c r="J86" i="26" s="1"/>
  <c r="I89" i="26"/>
  <c r="I88" i="26" s="1"/>
  <c r="I87" i="26" s="1"/>
  <c r="I86" i="26" s="1"/>
  <c r="K88" i="26"/>
  <c r="K87" i="26"/>
  <c r="K86" i="26" s="1"/>
  <c r="L84" i="26"/>
  <c r="K84" i="26"/>
  <c r="J84" i="26"/>
  <c r="I84" i="26"/>
  <c r="L83" i="26"/>
  <c r="L82" i="26" s="1"/>
  <c r="K83" i="26"/>
  <c r="K82" i="26" s="1"/>
  <c r="J83" i="26"/>
  <c r="J82" i="26" s="1"/>
  <c r="I83" i="26"/>
  <c r="I82" i="26" s="1"/>
  <c r="L78" i="26"/>
  <c r="K78" i="26"/>
  <c r="J78" i="26"/>
  <c r="I78" i="26"/>
  <c r="L77" i="26"/>
  <c r="K77" i="26"/>
  <c r="J77" i="26"/>
  <c r="I77" i="26"/>
  <c r="L73" i="26"/>
  <c r="K73" i="26"/>
  <c r="J73" i="26"/>
  <c r="J72" i="26" s="1"/>
  <c r="I73" i="26"/>
  <c r="L72" i="26"/>
  <c r="K72" i="26"/>
  <c r="I72" i="26"/>
  <c r="L68" i="26"/>
  <c r="L67" i="26" s="1"/>
  <c r="L66" i="26" s="1"/>
  <c r="K68" i="26"/>
  <c r="K67" i="26" s="1"/>
  <c r="K66" i="26" s="1"/>
  <c r="J68" i="26"/>
  <c r="J67" i="26" s="1"/>
  <c r="I68" i="26"/>
  <c r="I67" i="26" s="1"/>
  <c r="I66" i="26" s="1"/>
  <c r="I65" i="26" s="1"/>
  <c r="L49" i="26"/>
  <c r="L48" i="26" s="1"/>
  <c r="L47" i="26" s="1"/>
  <c r="L46" i="26" s="1"/>
  <c r="K49" i="26"/>
  <c r="J49" i="26"/>
  <c r="J48" i="26" s="1"/>
  <c r="J47" i="26" s="1"/>
  <c r="J46" i="26" s="1"/>
  <c r="I49" i="26"/>
  <c r="I48" i="26" s="1"/>
  <c r="I47" i="26" s="1"/>
  <c r="I46" i="26" s="1"/>
  <c r="K48" i="26"/>
  <c r="K47" i="26"/>
  <c r="K46" i="26" s="1"/>
  <c r="L44" i="26"/>
  <c r="K44" i="26"/>
  <c r="J44" i="26"/>
  <c r="I44" i="26"/>
  <c r="L43" i="26"/>
  <c r="L42" i="26" s="1"/>
  <c r="K43" i="26"/>
  <c r="K42" i="26" s="1"/>
  <c r="J43" i="26"/>
  <c r="J42" i="26" s="1"/>
  <c r="I43" i="26"/>
  <c r="I42" i="26" s="1"/>
  <c r="L40" i="26"/>
  <c r="K40" i="26"/>
  <c r="J40" i="26"/>
  <c r="I40" i="26"/>
  <c r="L38" i="26"/>
  <c r="L37" i="26" s="1"/>
  <c r="L36" i="26" s="1"/>
  <c r="L35" i="26" s="1"/>
  <c r="K38" i="26"/>
  <c r="K37" i="26" s="1"/>
  <c r="K36" i="26" s="1"/>
  <c r="J38" i="26"/>
  <c r="J37" i="26" s="1"/>
  <c r="J36" i="26" s="1"/>
  <c r="I38" i="26"/>
  <c r="I37" i="26" s="1"/>
  <c r="I36" i="26" s="1"/>
  <c r="L365" i="25"/>
  <c r="L364" i="25" s="1"/>
  <c r="K365" i="25"/>
  <c r="J365" i="25"/>
  <c r="I365" i="25"/>
  <c r="I364" i="25" s="1"/>
  <c r="K364" i="25"/>
  <c r="J364" i="25"/>
  <c r="L362" i="25"/>
  <c r="K362" i="25"/>
  <c r="K361" i="25" s="1"/>
  <c r="J362" i="25"/>
  <c r="J361" i="25" s="1"/>
  <c r="I362" i="25"/>
  <c r="I361" i="25" s="1"/>
  <c r="L361" i="25"/>
  <c r="L359" i="25"/>
  <c r="L358" i="25" s="1"/>
  <c r="K359" i="25"/>
  <c r="J359" i="25"/>
  <c r="J358" i="25" s="1"/>
  <c r="I359" i="25"/>
  <c r="K358" i="25"/>
  <c r="I358" i="25"/>
  <c r="L355" i="25"/>
  <c r="K355" i="25"/>
  <c r="J355" i="25"/>
  <c r="I355" i="25"/>
  <c r="I354" i="25" s="1"/>
  <c r="L354" i="25"/>
  <c r="K354" i="25"/>
  <c r="J354" i="25"/>
  <c r="L351" i="25"/>
  <c r="K351" i="25"/>
  <c r="K350" i="25" s="1"/>
  <c r="J351" i="25"/>
  <c r="J350" i="25" s="1"/>
  <c r="I351" i="25"/>
  <c r="I350" i="25" s="1"/>
  <c r="L350" i="25"/>
  <c r="L347" i="25"/>
  <c r="L346" i="25" s="1"/>
  <c r="K347" i="25"/>
  <c r="J347" i="25"/>
  <c r="J346" i="25" s="1"/>
  <c r="I347" i="25"/>
  <c r="K346" i="25"/>
  <c r="I346" i="25"/>
  <c r="L343" i="25"/>
  <c r="K343" i="25"/>
  <c r="J343" i="25"/>
  <c r="I343" i="25"/>
  <c r="L340" i="25"/>
  <c r="K340" i="25"/>
  <c r="J340" i="25"/>
  <c r="I340" i="25"/>
  <c r="L338" i="25"/>
  <c r="K338" i="25"/>
  <c r="K337" i="25" s="1"/>
  <c r="K336" i="25" s="1"/>
  <c r="J338" i="25"/>
  <c r="J337" i="25" s="1"/>
  <c r="J336" i="25" s="1"/>
  <c r="I338" i="25"/>
  <c r="I337" i="25" s="1"/>
  <c r="I336" i="25" s="1"/>
  <c r="L337" i="25"/>
  <c r="L333" i="25"/>
  <c r="K333" i="25"/>
  <c r="K332" i="25" s="1"/>
  <c r="J333" i="25"/>
  <c r="J332" i="25" s="1"/>
  <c r="I333" i="25"/>
  <c r="I332" i="25" s="1"/>
  <c r="L332" i="25"/>
  <c r="L330" i="25"/>
  <c r="L329" i="25" s="1"/>
  <c r="K330" i="25"/>
  <c r="J330" i="25"/>
  <c r="J329" i="25" s="1"/>
  <c r="I330" i="25"/>
  <c r="K329" i="25"/>
  <c r="I329" i="25"/>
  <c r="L327" i="25"/>
  <c r="K327" i="25"/>
  <c r="J327" i="25"/>
  <c r="I327" i="25"/>
  <c r="I326" i="25" s="1"/>
  <c r="L326" i="25"/>
  <c r="K326" i="25"/>
  <c r="J326" i="25"/>
  <c r="L323" i="25"/>
  <c r="K323" i="25"/>
  <c r="K322" i="25" s="1"/>
  <c r="J323" i="25"/>
  <c r="J322" i="25" s="1"/>
  <c r="I323" i="25"/>
  <c r="I322" i="25" s="1"/>
  <c r="L322" i="25"/>
  <c r="L319" i="25"/>
  <c r="L318" i="25" s="1"/>
  <c r="K319" i="25"/>
  <c r="J319" i="25"/>
  <c r="J318" i="25" s="1"/>
  <c r="I319" i="25"/>
  <c r="K318" i="25"/>
  <c r="I318" i="25"/>
  <c r="L315" i="25"/>
  <c r="K315" i="25"/>
  <c r="J315" i="25"/>
  <c r="I315" i="25"/>
  <c r="I314" i="25" s="1"/>
  <c r="L314" i="25"/>
  <c r="K314" i="25"/>
  <c r="J314" i="25"/>
  <c r="L311" i="25"/>
  <c r="K311" i="25"/>
  <c r="J311" i="25"/>
  <c r="I311" i="25"/>
  <c r="L308" i="25"/>
  <c r="K308" i="25"/>
  <c r="J308" i="25"/>
  <c r="I308" i="25"/>
  <c r="L306" i="25"/>
  <c r="L305" i="25" s="1"/>
  <c r="L304" i="25" s="1"/>
  <c r="K306" i="25"/>
  <c r="J306" i="25"/>
  <c r="J305" i="25" s="1"/>
  <c r="J304" i="25" s="1"/>
  <c r="J303" i="25" s="1"/>
  <c r="I306" i="25"/>
  <c r="K305" i="25"/>
  <c r="I305" i="25"/>
  <c r="L300" i="25"/>
  <c r="K300" i="25"/>
  <c r="K299" i="25" s="1"/>
  <c r="J300" i="25"/>
  <c r="J299" i="25" s="1"/>
  <c r="I300" i="25"/>
  <c r="I299" i="25" s="1"/>
  <c r="L299" i="25"/>
  <c r="L297" i="25"/>
  <c r="L296" i="25" s="1"/>
  <c r="K297" i="25"/>
  <c r="J297" i="25"/>
  <c r="J296" i="25" s="1"/>
  <c r="I297" i="25"/>
  <c r="K296" i="25"/>
  <c r="I296" i="25"/>
  <c r="L294" i="25"/>
  <c r="K294" i="25"/>
  <c r="J294" i="25"/>
  <c r="I294" i="25"/>
  <c r="I293" i="25" s="1"/>
  <c r="L293" i="25"/>
  <c r="K293" i="25"/>
  <c r="J293" i="25"/>
  <c r="L290" i="25"/>
  <c r="K290" i="25"/>
  <c r="K289" i="25" s="1"/>
  <c r="J290" i="25"/>
  <c r="J289" i="25" s="1"/>
  <c r="I290" i="25"/>
  <c r="I289" i="25" s="1"/>
  <c r="L289" i="25"/>
  <c r="L286" i="25"/>
  <c r="L285" i="25" s="1"/>
  <c r="K286" i="25"/>
  <c r="J286" i="25"/>
  <c r="J285" i="25" s="1"/>
  <c r="I286" i="25"/>
  <c r="K285" i="25"/>
  <c r="I285" i="25"/>
  <c r="L282" i="25"/>
  <c r="K282" i="25"/>
  <c r="J282" i="25"/>
  <c r="I282" i="25"/>
  <c r="I281" i="25" s="1"/>
  <c r="L281" i="25"/>
  <c r="K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L271" i="25" s="1"/>
  <c r="K273" i="25"/>
  <c r="J273" i="25"/>
  <c r="J272" i="25" s="1"/>
  <c r="I273" i="25"/>
  <c r="K272" i="25"/>
  <c r="I272" i="25"/>
  <c r="L268" i="25"/>
  <c r="L267" i="25" s="1"/>
  <c r="K268" i="25"/>
  <c r="J268" i="25"/>
  <c r="J267" i="25" s="1"/>
  <c r="I268" i="25"/>
  <c r="K267" i="25"/>
  <c r="I267" i="25"/>
  <c r="L265" i="25"/>
  <c r="K265" i="25"/>
  <c r="J265" i="25"/>
  <c r="I265" i="25"/>
  <c r="I264" i="25" s="1"/>
  <c r="L264" i="25"/>
  <c r="K264" i="25"/>
  <c r="J264" i="25"/>
  <c r="L262" i="25"/>
  <c r="K262" i="25"/>
  <c r="K261" i="25" s="1"/>
  <c r="J262" i="25"/>
  <c r="J261" i="25" s="1"/>
  <c r="I262" i="25"/>
  <c r="I261" i="25" s="1"/>
  <c r="L261" i="25"/>
  <c r="L258" i="25"/>
  <c r="L257" i="25" s="1"/>
  <c r="K258" i="25"/>
  <c r="J258" i="25"/>
  <c r="J257" i="25" s="1"/>
  <c r="I258" i="25"/>
  <c r="K257" i="25"/>
  <c r="I257" i="25"/>
  <c r="L254" i="25"/>
  <c r="K254" i="25"/>
  <c r="J254" i="25"/>
  <c r="I254" i="25"/>
  <c r="I253" i="25" s="1"/>
  <c r="L253" i="25"/>
  <c r="K253" i="25"/>
  <c r="J253" i="25"/>
  <c r="L250" i="25"/>
  <c r="K250" i="25"/>
  <c r="K249" i="25" s="1"/>
  <c r="K239" i="25" s="1"/>
  <c r="J250" i="25"/>
  <c r="J249" i="25" s="1"/>
  <c r="I250" i="25"/>
  <c r="I249" i="25" s="1"/>
  <c r="L249" i="25"/>
  <c r="L246" i="25"/>
  <c r="K246" i="25"/>
  <c r="J246" i="25"/>
  <c r="I246" i="25"/>
  <c r="L243" i="25"/>
  <c r="K243" i="25"/>
  <c r="J243" i="25"/>
  <c r="I243" i="25"/>
  <c r="L241" i="25"/>
  <c r="K241" i="25"/>
  <c r="J241" i="25"/>
  <c r="I241" i="25"/>
  <c r="I240" i="25" s="1"/>
  <c r="L240" i="25"/>
  <c r="K240" i="25"/>
  <c r="J240" i="25"/>
  <c r="L234" i="25"/>
  <c r="L233" i="25" s="1"/>
  <c r="L232" i="25" s="1"/>
  <c r="K234" i="25"/>
  <c r="J234" i="25"/>
  <c r="J233" i="25" s="1"/>
  <c r="J232" i="25" s="1"/>
  <c r="I234" i="25"/>
  <c r="K233" i="25"/>
  <c r="K232" i="25" s="1"/>
  <c r="I233" i="25"/>
  <c r="I232" i="25" s="1"/>
  <c r="L230" i="25"/>
  <c r="L229" i="25" s="1"/>
  <c r="L228" i="25" s="1"/>
  <c r="K230" i="25"/>
  <c r="J230" i="25"/>
  <c r="J229" i="25" s="1"/>
  <c r="J228" i="25" s="1"/>
  <c r="I230" i="25"/>
  <c r="K229" i="25"/>
  <c r="K228" i="25" s="1"/>
  <c r="I229" i="25"/>
  <c r="I228" i="25" s="1"/>
  <c r="L221" i="25"/>
  <c r="L220" i="25" s="1"/>
  <c r="K221" i="25"/>
  <c r="J221" i="25"/>
  <c r="J220" i="25" s="1"/>
  <c r="I221" i="25"/>
  <c r="K220" i="25"/>
  <c r="I220" i="25"/>
  <c r="L218" i="25"/>
  <c r="K218" i="25"/>
  <c r="J218" i="25"/>
  <c r="I218" i="25"/>
  <c r="I217" i="25" s="1"/>
  <c r="I216" i="25" s="1"/>
  <c r="L217" i="25"/>
  <c r="K217" i="25"/>
  <c r="J217" i="25"/>
  <c r="K216" i="25"/>
  <c r="L211" i="25"/>
  <c r="K211" i="25"/>
  <c r="J211" i="25"/>
  <c r="I211" i="25"/>
  <c r="I210" i="25" s="1"/>
  <c r="I209" i="25" s="1"/>
  <c r="L210" i="25"/>
  <c r="L209" i="25" s="1"/>
  <c r="K210" i="25"/>
  <c r="J210" i="25"/>
  <c r="J209" i="25" s="1"/>
  <c r="K209" i="25"/>
  <c r="L207" i="25"/>
  <c r="K207" i="25"/>
  <c r="J207" i="25"/>
  <c r="I207" i="25"/>
  <c r="I206" i="25" s="1"/>
  <c r="L206" i="25"/>
  <c r="K206" i="25"/>
  <c r="J206" i="25"/>
  <c r="L202" i="25"/>
  <c r="K202" i="25"/>
  <c r="K201" i="25" s="1"/>
  <c r="J202" i="25"/>
  <c r="J201" i="25" s="1"/>
  <c r="I202" i="25"/>
  <c r="I201" i="25" s="1"/>
  <c r="L201" i="25"/>
  <c r="L196" i="25"/>
  <c r="L195" i="25" s="1"/>
  <c r="L186" i="25" s="1"/>
  <c r="K196" i="25"/>
  <c r="J196" i="25"/>
  <c r="J195" i="25" s="1"/>
  <c r="I196" i="25"/>
  <c r="K195" i="25"/>
  <c r="I195" i="25"/>
  <c r="L191" i="25"/>
  <c r="K191" i="25"/>
  <c r="J191" i="25"/>
  <c r="I191" i="25"/>
  <c r="I190" i="25" s="1"/>
  <c r="L190" i="25"/>
  <c r="K190" i="25"/>
  <c r="J190" i="25"/>
  <c r="L188" i="25"/>
  <c r="K188" i="25"/>
  <c r="K187" i="25" s="1"/>
  <c r="J188" i="25"/>
  <c r="J187" i="25" s="1"/>
  <c r="I188" i="25"/>
  <c r="I187" i="25" s="1"/>
  <c r="I186" i="25" s="1"/>
  <c r="I185" i="25" s="1"/>
  <c r="L187" i="25"/>
  <c r="L180" i="25"/>
  <c r="L179" i="25" s="1"/>
  <c r="K180" i="25"/>
  <c r="J180" i="25"/>
  <c r="J179" i="25" s="1"/>
  <c r="I180" i="25"/>
  <c r="K179" i="25"/>
  <c r="I179" i="25"/>
  <c r="L175" i="25"/>
  <c r="K175" i="25"/>
  <c r="J175" i="25"/>
  <c r="I175" i="25"/>
  <c r="I174" i="25" s="1"/>
  <c r="I173" i="25" s="1"/>
  <c r="L174" i="25"/>
  <c r="L173" i="25" s="1"/>
  <c r="K174" i="25"/>
  <c r="J174" i="25"/>
  <c r="K173" i="25"/>
  <c r="L171" i="25"/>
  <c r="K171" i="25"/>
  <c r="J171" i="25"/>
  <c r="I171" i="25"/>
  <c r="I170" i="25" s="1"/>
  <c r="I169" i="25" s="1"/>
  <c r="I168" i="25" s="1"/>
  <c r="L170" i="25"/>
  <c r="L169" i="25" s="1"/>
  <c r="K170" i="25"/>
  <c r="J170" i="25"/>
  <c r="J169" i="25" s="1"/>
  <c r="K169" i="25"/>
  <c r="K168" i="25" s="1"/>
  <c r="L166" i="25"/>
  <c r="L165" i="25" s="1"/>
  <c r="K166" i="25"/>
  <c r="J166" i="25"/>
  <c r="J165" i="25" s="1"/>
  <c r="I166" i="25"/>
  <c r="K165" i="25"/>
  <c r="I165" i="25"/>
  <c r="L161" i="25"/>
  <c r="K161" i="25"/>
  <c r="J161" i="25"/>
  <c r="I161" i="25"/>
  <c r="I160" i="25" s="1"/>
  <c r="I159" i="25" s="1"/>
  <c r="I158" i="25" s="1"/>
  <c r="L160" i="25"/>
  <c r="K160" i="25"/>
  <c r="J160" i="25"/>
  <c r="J159" i="25" s="1"/>
  <c r="J158" i="25" s="1"/>
  <c r="K159" i="25"/>
  <c r="K158" i="25" s="1"/>
  <c r="L155" i="25"/>
  <c r="L154" i="25" s="1"/>
  <c r="L153" i="25" s="1"/>
  <c r="K155" i="25"/>
  <c r="J155" i="25"/>
  <c r="J154" i="25" s="1"/>
  <c r="J153" i="25" s="1"/>
  <c r="I155" i="25"/>
  <c r="K154" i="25"/>
  <c r="K153" i="25" s="1"/>
  <c r="I154" i="25"/>
  <c r="I153" i="25" s="1"/>
  <c r="L151" i="25"/>
  <c r="L150" i="25" s="1"/>
  <c r="K151" i="25"/>
  <c r="J151" i="25"/>
  <c r="J150" i="25" s="1"/>
  <c r="I151" i="25"/>
  <c r="K150" i="25"/>
  <c r="I150" i="25"/>
  <c r="L147" i="25"/>
  <c r="K147" i="25"/>
  <c r="J147" i="25"/>
  <c r="I147" i="25"/>
  <c r="I146" i="25" s="1"/>
  <c r="I145" i="25" s="1"/>
  <c r="L146" i="25"/>
  <c r="L145" i="25" s="1"/>
  <c r="K146" i="25"/>
  <c r="J146" i="25"/>
  <c r="J145" i="25" s="1"/>
  <c r="K145" i="25"/>
  <c r="L142" i="25"/>
  <c r="K142" i="25"/>
  <c r="J142" i="25"/>
  <c r="I142" i="25"/>
  <c r="I141" i="25" s="1"/>
  <c r="I140" i="25" s="1"/>
  <c r="I139" i="25" s="1"/>
  <c r="L141" i="25"/>
  <c r="L140" i="25" s="1"/>
  <c r="K141" i="25"/>
  <c r="J141" i="25"/>
  <c r="J140" i="25" s="1"/>
  <c r="J139" i="25" s="1"/>
  <c r="K140" i="25"/>
  <c r="K139" i="25" s="1"/>
  <c r="L137" i="25"/>
  <c r="L136" i="25" s="1"/>
  <c r="L135" i="25" s="1"/>
  <c r="K137" i="25"/>
  <c r="J137" i="25"/>
  <c r="J136" i="25" s="1"/>
  <c r="J135" i="25" s="1"/>
  <c r="I137" i="25"/>
  <c r="K136" i="25"/>
  <c r="K135" i="25" s="1"/>
  <c r="I136" i="25"/>
  <c r="I135" i="25" s="1"/>
  <c r="L133" i="25"/>
  <c r="L132" i="25" s="1"/>
  <c r="L131" i="25" s="1"/>
  <c r="K133" i="25"/>
  <c r="J133" i="25"/>
  <c r="J132" i="25" s="1"/>
  <c r="J131" i="25" s="1"/>
  <c r="I133" i="25"/>
  <c r="K132" i="25"/>
  <c r="K131" i="25" s="1"/>
  <c r="I132" i="25"/>
  <c r="I131" i="25" s="1"/>
  <c r="L129" i="25"/>
  <c r="L128" i="25" s="1"/>
  <c r="L127" i="25" s="1"/>
  <c r="K129" i="25"/>
  <c r="J129" i="25"/>
  <c r="J128" i="25" s="1"/>
  <c r="J127" i="25" s="1"/>
  <c r="I129" i="25"/>
  <c r="K128" i="25"/>
  <c r="K127" i="25" s="1"/>
  <c r="I128" i="25"/>
  <c r="I127" i="25" s="1"/>
  <c r="L125" i="25"/>
  <c r="L124" i="25" s="1"/>
  <c r="L123" i="25" s="1"/>
  <c r="K125" i="25"/>
  <c r="J125" i="25"/>
  <c r="J124" i="25" s="1"/>
  <c r="J123" i="25" s="1"/>
  <c r="I125" i="25"/>
  <c r="K124" i="25"/>
  <c r="K123" i="25" s="1"/>
  <c r="I124" i="25"/>
  <c r="I123" i="25" s="1"/>
  <c r="L121" i="25"/>
  <c r="L120" i="25" s="1"/>
  <c r="L119" i="25" s="1"/>
  <c r="K121" i="25"/>
  <c r="J121" i="25"/>
  <c r="J120" i="25" s="1"/>
  <c r="J119" i="25" s="1"/>
  <c r="I121" i="25"/>
  <c r="K120" i="25"/>
  <c r="K119" i="25" s="1"/>
  <c r="I120" i="25"/>
  <c r="I119" i="25" s="1"/>
  <c r="L116" i="25"/>
  <c r="L115" i="25" s="1"/>
  <c r="L114" i="25" s="1"/>
  <c r="K116" i="25"/>
  <c r="J116" i="25"/>
  <c r="J115" i="25" s="1"/>
  <c r="J114" i="25" s="1"/>
  <c r="J113" i="25" s="1"/>
  <c r="I116" i="25"/>
  <c r="K115" i="25"/>
  <c r="K114" i="25" s="1"/>
  <c r="K113" i="25" s="1"/>
  <c r="I115" i="25"/>
  <c r="I114" i="25" s="1"/>
  <c r="I113" i="25" s="1"/>
  <c r="L110" i="25"/>
  <c r="K110" i="25"/>
  <c r="K109" i="25" s="1"/>
  <c r="J110" i="25"/>
  <c r="J109" i="25" s="1"/>
  <c r="I110" i="25"/>
  <c r="I109" i="25" s="1"/>
  <c r="L109" i="25"/>
  <c r="L106" i="25"/>
  <c r="L105" i="25" s="1"/>
  <c r="L104" i="25" s="1"/>
  <c r="K106" i="25"/>
  <c r="J106" i="25"/>
  <c r="J105" i="25" s="1"/>
  <c r="J104" i="25" s="1"/>
  <c r="I106" i="25"/>
  <c r="K105" i="25"/>
  <c r="I105" i="25"/>
  <c r="I104" i="25" s="1"/>
  <c r="L101" i="25"/>
  <c r="L100" i="25" s="1"/>
  <c r="L99" i="25" s="1"/>
  <c r="K101" i="25"/>
  <c r="J101" i="25"/>
  <c r="J100" i="25" s="1"/>
  <c r="J99" i="25" s="1"/>
  <c r="I101" i="25"/>
  <c r="K100" i="25"/>
  <c r="K99" i="25" s="1"/>
  <c r="I100" i="25"/>
  <c r="I99" i="25" s="1"/>
  <c r="L96" i="25"/>
  <c r="L95" i="25" s="1"/>
  <c r="L94" i="25" s="1"/>
  <c r="K96" i="25"/>
  <c r="J96" i="25"/>
  <c r="J95" i="25" s="1"/>
  <c r="J94" i="25" s="1"/>
  <c r="J93" i="25" s="1"/>
  <c r="I96" i="25"/>
  <c r="K95" i="25"/>
  <c r="K94" i="25" s="1"/>
  <c r="I95" i="25"/>
  <c r="I94" i="25" s="1"/>
  <c r="I93" i="25" s="1"/>
  <c r="L89" i="25"/>
  <c r="K89" i="25"/>
  <c r="K88" i="25" s="1"/>
  <c r="K87" i="25" s="1"/>
  <c r="K86" i="25" s="1"/>
  <c r="J89" i="25"/>
  <c r="J88" i="25" s="1"/>
  <c r="J87" i="25" s="1"/>
  <c r="J86" i="25" s="1"/>
  <c r="I89" i="25"/>
  <c r="I88" i="25" s="1"/>
  <c r="I87" i="25" s="1"/>
  <c r="I86" i="25" s="1"/>
  <c r="L88" i="25"/>
  <c r="L87" i="25"/>
  <c r="L86" i="25" s="1"/>
  <c r="L84" i="25"/>
  <c r="K84" i="25"/>
  <c r="J84" i="25"/>
  <c r="I84" i="25"/>
  <c r="I83" i="25" s="1"/>
  <c r="I82" i="25" s="1"/>
  <c r="L83" i="25"/>
  <c r="L82" i="25" s="1"/>
  <c r="K83" i="25"/>
  <c r="J83" i="25"/>
  <c r="J82" i="25" s="1"/>
  <c r="K82" i="25"/>
  <c r="L78" i="25"/>
  <c r="K78" i="25"/>
  <c r="J78" i="25"/>
  <c r="I78" i="25"/>
  <c r="I77" i="25" s="1"/>
  <c r="L77" i="25"/>
  <c r="K77" i="25"/>
  <c r="J77" i="25"/>
  <c r="L73" i="25"/>
  <c r="K73" i="25"/>
  <c r="K72" i="25" s="1"/>
  <c r="J73" i="25"/>
  <c r="J72" i="25" s="1"/>
  <c r="I73" i="25"/>
  <c r="I72" i="25" s="1"/>
  <c r="L72" i="25"/>
  <c r="L68" i="25"/>
  <c r="L67" i="25" s="1"/>
  <c r="L66" i="25" s="1"/>
  <c r="L65" i="25" s="1"/>
  <c r="K68" i="25"/>
  <c r="J68" i="25"/>
  <c r="J67" i="25" s="1"/>
  <c r="I68" i="25"/>
  <c r="K67" i="25"/>
  <c r="K66" i="25" s="1"/>
  <c r="K65" i="25" s="1"/>
  <c r="I67" i="25"/>
  <c r="I66" i="25" s="1"/>
  <c r="I65" i="25" s="1"/>
  <c r="L49" i="25"/>
  <c r="K49" i="25"/>
  <c r="K48" i="25" s="1"/>
  <c r="K47" i="25" s="1"/>
  <c r="K46" i="25" s="1"/>
  <c r="J49" i="25"/>
  <c r="J48" i="25" s="1"/>
  <c r="J47" i="25" s="1"/>
  <c r="J46" i="25" s="1"/>
  <c r="I49" i="25"/>
  <c r="I48" i="25" s="1"/>
  <c r="I47" i="25" s="1"/>
  <c r="I46" i="25" s="1"/>
  <c r="L48" i="25"/>
  <c r="L47" i="25"/>
  <c r="L46" i="25" s="1"/>
  <c r="L44" i="25"/>
  <c r="K44" i="25"/>
  <c r="J44" i="25"/>
  <c r="I44" i="25"/>
  <c r="I43" i="25" s="1"/>
  <c r="I42" i="25" s="1"/>
  <c r="L43" i="25"/>
  <c r="L42" i="25" s="1"/>
  <c r="K43" i="25"/>
  <c r="J43" i="25"/>
  <c r="J42" i="25" s="1"/>
  <c r="K42" i="25"/>
  <c r="L40" i="25"/>
  <c r="K40" i="25"/>
  <c r="J40" i="25"/>
  <c r="I40" i="25"/>
  <c r="L38" i="25"/>
  <c r="L37" i="25" s="1"/>
  <c r="L36" i="25" s="1"/>
  <c r="L35" i="25" s="1"/>
  <c r="K38" i="25"/>
  <c r="J38" i="25"/>
  <c r="J37" i="25" s="1"/>
  <c r="J36" i="25" s="1"/>
  <c r="I38" i="25"/>
  <c r="K37" i="25"/>
  <c r="K36" i="25" s="1"/>
  <c r="K35" i="25" s="1"/>
  <c r="I37" i="25"/>
  <c r="I36" i="25" s="1"/>
  <c r="I35" i="25" s="1"/>
  <c r="L365" i="33"/>
  <c r="L364" i="33" s="1"/>
  <c r="K365" i="33"/>
  <c r="K364" i="33" s="1"/>
  <c r="J365" i="33"/>
  <c r="I365" i="33"/>
  <c r="J364" i="33"/>
  <c r="I364" i="33"/>
  <c r="L362" i="33"/>
  <c r="L361" i="33" s="1"/>
  <c r="K362" i="33"/>
  <c r="J362" i="33"/>
  <c r="I362" i="33"/>
  <c r="I361" i="33" s="1"/>
  <c r="K361" i="33"/>
  <c r="J361" i="33"/>
  <c r="L359" i="33"/>
  <c r="K359" i="33"/>
  <c r="K358" i="33" s="1"/>
  <c r="J359" i="33"/>
  <c r="J358" i="33" s="1"/>
  <c r="I359" i="33"/>
  <c r="I358" i="33" s="1"/>
  <c r="L358" i="33"/>
  <c r="L355" i="33"/>
  <c r="L354" i="33" s="1"/>
  <c r="K355" i="33"/>
  <c r="K354" i="33" s="1"/>
  <c r="J355" i="33"/>
  <c r="I355" i="33"/>
  <c r="J354" i="33"/>
  <c r="I354" i="33"/>
  <c r="L351" i="33"/>
  <c r="L350" i="33" s="1"/>
  <c r="K351" i="33"/>
  <c r="J351" i="33"/>
  <c r="I351" i="33"/>
  <c r="I350" i="33" s="1"/>
  <c r="K350" i="33"/>
  <c r="J350" i="33"/>
  <c r="L347" i="33"/>
  <c r="K347" i="33"/>
  <c r="K346" i="33" s="1"/>
  <c r="J347" i="33"/>
  <c r="J346" i="33" s="1"/>
  <c r="J336" i="33" s="1"/>
  <c r="I347" i="33"/>
  <c r="I346" i="33" s="1"/>
  <c r="L346" i="33"/>
  <c r="L343" i="33"/>
  <c r="K343" i="33"/>
  <c r="J343" i="33"/>
  <c r="I343" i="33"/>
  <c r="L340" i="33"/>
  <c r="K340" i="33"/>
  <c r="J340" i="33"/>
  <c r="I340" i="33"/>
  <c r="L338" i="33"/>
  <c r="L337" i="33" s="1"/>
  <c r="K338" i="33"/>
  <c r="J338" i="33"/>
  <c r="I338" i="33"/>
  <c r="I337" i="33" s="1"/>
  <c r="I336" i="33" s="1"/>
  <c r="K337" i="33"/>
  <c r="J337" i="33"/>
  <c r="L333" i="33"/>
  <c r="L332" i="33" s="1"/>
  <c r="K333" i="33"/>
  <c r="J333" i="33"/>
  <c r="I333" i="33"/>
  <c r="I332" i="33" s="1"/>
  <c r="K332" i="33"/>
  <c r="J332" i="33"/>
  <c r="L330" i="33"/>
  <c r="K330" i="33"/>
  <c r="K329" i="33" s="1"/>
  <c r="J330" i="33"/>
  <c r="J329" i="33" s="1"/>
  <c r="I330" i="33"/>
  <c r="I329" i="33" s="1"/>
  <c r="L329" i="33"/>
  <c r="L327" i="33"/>
  <c r="L326" i="33" s="1"/>
  <c r="K327" i="33"/>
  <c r="K326" i="33" s="1"/>
  <c r="J327" i="33"/>
  <c r="I327" i="33"/>
  <c r="J326" i="33"/>
  <c r="I326" i="33"/>
  <c r="L323" i="33"/>
  <c r="L322" i="33" s="1"/>
  <c r="K323" i="33"/>
  <c r="J323" i="33"/>
  <c r="I323" i="33"/>
  <c r="I322" i="33" s="1"/>
  <c r="K322" i="33"/>
  <c r="J322" i="33"/>
  <c r="L319" i="33"/>
  <c r="K319" i="33"/>
  <c r="K318" i="33" s="1"/>
  <c r="J319" i="33"/>
  <c r="J318" i="33" s="1"/>
  <c r="I319" i="33"/>
  <c r="I318" i="33" s="1"/>
  <c r="L318" i="33"/>
  <c r="L315" i="33"/>
  <c r="L314" i="33" s="1"/>
  <c r="K315" i="33"/>
  <c r="K314" i="33" s="1"/>
  <c r="J315" i="33"/>
  <c r="I315" i="33"/>
  <c r="J314" i="33"/>
  <c r="I314" i="33"/>
  <c r="L311" i="33"/>
  <c r="K311" i="33"/>
  <c r="J311" i="33"/>
  <c r="I311" i="33"/>
  <c r="L308" i="33"/>
  <c r="K308" i="33"/>
  <c r="J308" i="33"/>
  <c r="I308" i="33"/>
  <c r="L306" i="33"/>
  <c r="K306" i="33"/>
  <c r="K305" i="33" s="1"/>
  <c r="K304" i="33" s="1"/>
  <c r="J306" i="33"/>
  <c r="J305" i="33" s="1"/>
  <c r="I306" i="33"/>
  <c r="I305" i="33" s="1"/>
  <c r="I304" i="33" s="1"/>
  <c r="I303" i="33" s="1"/>
  <c r="L305" i="33"/>
  <c r="L304" i="33" s="1"/>
  <c r="L300" i="33"/>
  <c r="L299" i="33" s="1"/>
  <c r="K300" i="33"/>
  <c r="J300" i="33"/>
  <c r="I300" i="33"/>
  <c r="I299" i="33" s="1"/>
  <c r="K299" i="33"/>
  <c r="J299" i="33"/>
  <c r="L297" i="33"/>
  <c r="K297" i="33"/>
  <c r="K296" i="33" s="1"/>
  <c r="J297" i="33"/>
  <c r="J296" i="33" s="1"/>
  <c r="I297" i="33"/>
  <c r="I296" i="33" s="1"/>
  <c r="L296" i="33"/>
  <c r="L294" i="33"/>
  <c r="L293" i="33" s="1"/>
  <c r="K294" i="33"/>
  <c r="K293" i="33" s="1"/>
  <c r="J294" i="33"/>
  <c r="I294" i="33"/>
  <c r="J293" i="33"/>
  <c r="I293" i="33"/>
  <c r="L290" i="33"/>
  <c r="L289" i="33" s="1"/>
  <c r="K290" i="33"/>
  <c r="J290" i="33"/>
  <c r="I290" i="33"/>
  <c r="I289" i="33" s="1"/>
  <c r="K289" i="33"/>
  <c r="J289" i="33"/>
  <c r="L286" i="33"/>
  <c r="K286" i="33"/>
  <c r="K285" i="33" s="1"/>
  <c r="J286" i="33"/>
  <c r="J285" i="33" s="1"/>
  <c r="I286" i="33"/>
  <c r="I285" i="33" s="1"/>
  <c r="L285" i="33"/>
  <c r="L282" i="33"/>
  <c r="L281" i="33" s="1"/>
  <c r="K282" i="33"/>
  <c r="K281" i="33" s="1"/>
  <c r="J282" i="33"/>
  <c r="I282" i="33"/>
  <c r="J281" i="33"/>
  <c r="I281" i="33"/>
  <c r="L278" i="33"/>
  <c r="K278" i="33"/>
  <c r="J278" i="33"/>
  <c r="I278" i="33"/>
  <c r="L275" i="33"/>
  <c r="K275" i="33"/>
  <c r="J275" i="33"/>
  <c r="I275" i="33"/>
  <c r="L273" i="33"/>
  <c r="K273" i="33"/>
  <c r="K272" i="33" s="1"/>
  <c r="J273" i="33"/>
  <c r="J272" i="33" s="1"/>
  <c r="J271" i="33" s="1"/>
  <c r="I273" i="33"/>
  <c r="I272" i="33" s="1"/>
  <c r="L272" i="33"/>
  <c r="L268" i="33"/>
  <c r="K268" i="33"/>
  <c r="K267" i="33" s="1"/>
  <c r="J268" i="33"/>
  <c r="J267" i="33" s="1"/>
  <c r="I268" i="33"/>
  <c r="I267" i="33" s="1"/>
  <c r="L267" i="33"/>
  <c r="L265" i="33"/>
  <c r="L264" i="33" s="1"/>
  <c r="K265" i="33"/>
  <c r="K264" i="33" s="1"/>
  <c r="J265" i="33"/>
  <c r="I265" i="33"/>
  <c r="J264" i="33"/>
  <c r="I264" i="33"/>
  <c r="L262" i="33"/>
  <c r="L261" i="33" s="1"/>
  <c r="K262" i="33"/>
  <c r="J262" i="33"/>
  <c r="I262" i="33"/>
  <c r="I261" i="33" s="1"/>
  <c r="K261" i="33"/>
  <c r="J261" i="33"/>
  <c r="L258" i="33"/>
  <c r="K258" i="33"/>
  <c r="K257" i="33" s="1"/>
  <c r="J258" i="33"/>
  <c r="J257" i="33" s="1"/>
  <c r="I258" i="33"/>
  <c r="I257" i="33" s="1"/>
  <c r="L257" i="33"/>
  <c r="L254" i="33"/>
  <c r="L253" i="33" s="1"/>
  <c r="K254" i="33"/>
  <c r="K253" i="33" s="1"/>
  <c r="J254" i="33"/>
  <c r="I254" i="33"/>
  <c r="J253" i="33"/>
  <c r="I253" i="33"/>
  <c r="L250" i="33"/>
  <c r="L249" i="33" s="1"/>
  <c r="K250" i="33"/>
  <c r="J250" i="33"/>
  <c r="I250" i="33"/>
  <c r="I249" i="33" s="1"/>
  <c r="K249" i="33"/>
  <c r="J249" i="33"/>
  <c r="L246" i="33"/>
  <c r="K246" i="33"/>
  <c r="J246" i="33"/>
  <c r="I246" i="33"/>
  <c r="L243" i="33"/>
  <c r="K243" i="33"/>
  <c r="J243" i="33"/>
  <c r="I243" i="33"/>
  <c r="L241" i="33"/>
  <c r="L240" i="33" s="1"/>
  <c r="L239" i="33" s="1"/>
  <c r="K241" i="33"/>
  <c r="K240" i="33" s="1"/>
  <c r="J241" i="33"/>
  <c r="I241" i="33"/>
  <c r="J240" i="33"/>
  <c r="J239" i="33" s="1"/>
  <c r="I240" i="33"/>
  <c r="L234" i="33"/>
  <c r="K234" i="33"/>
  <c r="K233" i="33" s="1"/>
  <c r="K232" i="33" s="1"/>
  <c r="J234" i="33"/>
  <c r="J233" i="33" s="1"/>
  <c r="J232" i="33" s="1"/>
  <c r="I234" i="33"/>
  <c r="I233" i="33" s="1"/>
  <c r="I232" i="33" s="1"/>
  <c r="L233" i="33"/>
  <c r="L232" i="33" s="1"/>
  <c r="L230" i="33"/>
  <c r="K230" i="33"/>
  <c r="K229" i="33" s="1"/>
  <c r="K228" i="33" s="1"/>
  <c r="J230" i="33"/>
  <c r="J229" i="33" s="1"/>
  <c r="J228" i="33" s="1"/>
  <c r="I230" i="33"/>
  <c r="I229" i="33" s="1"/>
  <c r="I228" i="33" s="1"/>
  <c r="L229" i="33"/>
  <c r="L228" i="33" s="1"/>
  <c r="L221" i="33"/>
  <c r="K221" i="33"/>
  <c r="K220" i="33" s="1"/>
  <c r="J221" i="33"/>
  <c r="J220" i="33" s="1"/>
  <c r="I221" i="33"/>
  <c r="I220" i="33" s="1"/>
  <c r="L220" i="33"/>
  <c r="L218" i="33"/>
  <c r="L217" i="33" s="1"/>
  <c r="L216" i="33" s="1"/>
  <c r="K218" i="33"/>
  <c r="K217" i="33" s="1"/>
  <c r="J218" i="33"/>
  <c r="I218" i="33"/>
  <c r="J217" i="33"/>
  <c r="I217" i="33"/>
  <c r="L211" i="33"/>
  <c r="L210" i="33" s="1"/>
  <c r="L209" i="33" s="1"/>
  <c r="K211" i="33"/>
  <c r="K210" i="33" s="1"/>
  <c r="K209" i="33" s="1"/>
  <c r="J211" i="33"/>
  <c r="I211" i="33"/>
  <c r="J210" i="33"/>
  <c r="J209" i="33" s="1"/>
  <c r="I210" i="33"/>
  <c r="I209" i="33" s="1"/>
  <c r="L207" i="33"/>
  <c r="L206" i="33" s="1"/>
  <c r="K207" i="33"/>
  <c r="K206" i="33" s="1"/>
  <c r="J207" i="33"/>
  <c r="I207" i="33"/>
  <c r="J206" i="33"/>
  <c r="I206" i="33"/>
  <c r="L202" i="33"/>
  <c r="L201" i="33" s="1"/>
  <c r="K202" i="33"/>
  <c r="J202" i="33"/>
  <c r="I202" i="33"/>
  <c r="I201" i="33" s="1"/>
  <c r="K201" i="33"/>
  <c r="J201" i="33"/>
  <c r="L196" i="33"/>
  <c r="K196" i="33"/>
  <c r="K195" i="33" s="1"/>
  <c r="K186" i="33" s="1"/>
  <c r="J196" i="33"/>
  <c r="J195" i="33" s="1"/>
  <c r="J186" i="33" s="1"/>
  <c r="I196" i="33"/>
  <c r="I195" i="33" s="1"/>
  <c r="L195" i="33"/>
  <c r="L191" i="33"/>
  <c r="L190" i="33" s="1"/>
  <c r="K191" i="33"/>
  <c r="J191" i="33"/>
  <c r="I191" i="33"/>
  <c r="K190" i="33"/>
  <c r="J190" i="33"/>
  <c r="I190" i="33"/>
  <c r="L188" i="33"/>
  <c r="L187" i="33" s="1"/>
  <c r="L186" i="33" s="1"/>
  <c r="L185" i="33" s="1"/>
  <c r="K188" i="33"/>
  <c r="J188" i="33"/>
  <c r="I188" i="33"/>
  <c r="I187" i="33" s="1"/>
  <c r="K187" i="33"/>
  <c r="J187" i="33"/>
  <c r="L180" i="33"/>
  <c r="K180" i="33"/>
  <c r="K179" i="33" s="1"/>
  <c r="J180" i="33"/>
  <c r="J179" i="33" s="1"/>
  <c r="I180" i="33"/>
  <c r="I179" i="33" s="1"/>
  <c r="L179" i="33"/>
  <c r="L175" i="33"/>
  <c r="L174" i="33" s="1"/>
  <c r="L173" i="33" s="1"/>
  <c r="K175" i="33"/>
  <c r="J175" i="33"/>
  <c r="I175" i="33"/>
  <c r="K174" i="33"/>
  <c r="K173" i="33" s="1"/>
  <c r="J174" i="33"/>
  <c r="I174" i="33"/>
  <c r="L171" i="33"/>
  <c r="L170" i="33" s="1"/>
  <c r="L169" i="33" s="1"/>
  <c r="L168" i="33" s="1"/>
  <c r="K171" i="33"/>
  <c r="J171" i="33"/>
  <c r="I171" i="33"/>
  <c r="K170" i="33"/>
  <c r="K169" i="33" s="1"/>
  <c r="J170" i="33"/>
  <c r="J169" i="33" s="1"/>
  <c r="I170" i="33"/>
  <c r="I169" i="33" s="1"/>
  <c r="L166" i="33"/>
  <c r="K166" i="33"/>
  <c r="K165" i="33" s="1"/>
  <c r="J166" i="33"/>
  <c r="J165" i="33" s="1"/>
  <c r="I166" i="33"/>
  <c r="I165" i="33" s="1"/>
  <c r="L165" i="33"/>
  <c r="L161" i="33"/>
  <c r="L160" i="33" s="1"/>
  <c r="L159" i="33" s="1"/>
  <c r="L158" i="33" s="1"/>
  <c r="K161" i="33"/>
  <c r="J161" i="33"/>
  <c r="I161" i="33"/>
  <c r="K160" i="33"/>
  <c r="K159" i="33" s="1"/>
  <c r="K158" i="33" s="1"/>
  <c r="J160" i="33"/>
  <c r="I160" i="33"/>
  <c r="I159" i="33" s="1"/>
  <c r="I158" i="33" s="1"/>
  <c r="L155" i="33"/>
  <c r="K155" i="33"/>
  <c r="K154" i="33" s="1"/>
  <c r="K153" i="33" s="1"/>
  <c r="J155" i="33"/>
  <c r="J154" i="33" s="1"/>
  <c r="J153" i="33" s="1"/>
  <c r="I155" i="33"/>
  <c r="I154" i="33" s="1"/>
  <c r="I153" i="33" s="1"/>
  <c r="L154" i="33"/>
  <c r="L153" i="33" s="1"/>
  <c r="L151" i="33"/>
  <c r="K151" i="33"/>
  <c r="K150" i="33" s="1"/>
  <c r="J151" i="33"/>
  <c r="J150" i="33" s="1"/>
  <c r="I151" i="33"/>
  <c r="I150" i="33" s="1"/>
  <c r="L150" i="33"/>
  <c r="L147" i="33"/>
  <c r="L146" i="33" s="1"/>
  <c r="L145" i="33" s="1"/>
  <c r="K147" i="33"/>
  <c r="J147" i="33"/>
  <c r="I147" i="33"/>
  <c r="K146" i="33"/>
  <c r="K145" i="33" s="1"/>
  <c r="J146" i="33"/>
  <c r="J145" i="33" s="1"/>
  <c r="I146" i="33"/>
  <c r="I145" i="33" s="1"/>
  <c r="L142" i="33"/>
  <c r="L141" i="33" s="1"/>
  <c r="L140" i="33" s="1"/>
  <c r="L139" i="33" s="1"/>
  <c r="K142" i="33"/>
  <c r="J142" i="33"/>
  <c r="I142" i="33"/>
  <c r="K141" i="33"/>
  <c r="K140" i="33" s="1"/>
  <c r="J141" i="33"/>
  <c r="J140" i="33" s="1"/>
  <c r="I141" i="33"/>
  <c r="I140" i="33" s="1"/>
  <c r="I139" i="33" s="1"/>
  <c r="L137" i="33"/>
  <c r="K137" i="33"/>
  <c r="K136" i="33" s="1"/>
  <c r="K135" i="33" s="1"/>
  <c r="J137" i="33"/>
  <c r="J136" i="33" s="1"/>
  <c r="J135" i="33" s="1"/>
  <c r="I137" i="33"/>
  <c r="I136" i="33" s="1"/>
  <c r="I135" i="33" s="1"/>
  <c r="L136" i="33"/>
  <c r="L135" i="33" s="1"/>
  <c r="L133" i="33"/>
  <c r="K133" i="33"/>
  <c r="K132" i="33" s="1"/>
  <c r="K131" i="33" s="1"/>
  <c r="J133" i="33"/>
  <c r="J132" i="33" s="1"/>
  <c r="J131" i="33" s="1"/>
  <c r="I133" i="33"/>
  <c r="I132" i="33" s="1"/>
  <c r="I131" i="33" s="1"/>
  <c r="L132" i="33"/>
  <c r="L131" i="33" s="1"/>
  <c r="L129" i="33"/>
  <c r="K129" i="33"/>
  <c r="K128" i="33" s="1"/>
  <c r="K127" i="33" s="1"/>
  <c r="J129" i="33"/>
  <c r="J128" i="33" s="1"/>
  <c r="J127" i="33" s="1"/>
  <c r="I129" i="33"/>
  <c r="I128" i="33" s="1"/>
  <c r="I127" i="33" s="1"/>
  <c r="L128" i="33"/>
  <c r="L127" i="33" s="1"/>
  <c r="L125" i="33"/>
  <c r="K125" i="33"/>
  <c r="K124" i="33" s="1"/>
  <c r="K123" i="33" s="1"/>
  <c r="J125" i="33"/>
  <c r="J124" i="33" s="1"/>
  <c r="J123" i="33" s="1"/>
  <c r="I125" i="33"/>
  <c r="I124" i="33" s="1"/>
  <c r="I123" i="33" s="1"/>
  <c r="L124" i="33"/>
  <c r="L123" i="33" s="1"/>
  <c r="L121" i="33"/>
  <c r="K121" i="33"/>
  <c r="K120" i="33" s="1"/>
  <c r="K119" i="33" s="1"/>
  <c r="J121" i="33"/>
  <c r="J120" i="33" s="1"/>
  <c r="J119" i="33" s="1"/>
  <c r="I121" i="33"/>
  <c r="I120" i="33" s="1"/>
  <c r="I119" i="33" s="1"/>
  <c r="L120" i="33"/>
  <c r="L119" i="33" s="1"/>
  <c r="L116" i="33"/>
  <c r="K116" i="33"/>
  <c r="K115" i="33" s="1"/>
  <c r="K114" i="33" s="1"/>
  <c r="K113" i="33" s="1"/>
  <c r="J116" i="33"/>
  <c r="J115" i="33" s="1"/>
  <c r="J114" i="33" s="1"/>
  <c r="I116" i="33"/>
  <c r="I115" i="33" s="1"/>
  <c r="I114" i="33" s="1"/>
  <c r="L115" i="33"/>
  <c r="L114" i="33" s="1"/>
  <c r="L110" i="33"/>
  <c r="L109" i="33" s="1"/>
  <c r="K110" i="33"/>
  <c r="J110" i="33"/>
  <c r="I110" i="33"/>
  <c r="I109" i="33" s="1"/>
  <c r="K109" i="33"/>
  <c r="J109" i="33"/>
  <c r="L106" i="33"/>
  <c r="K106" i="33"/>
  <c r="K105" i="33" s="1"/>
  <c r="K104" i="33" s="1"/>
  <c r="J106" i="33"/>
  <c r="J105" i="33" s="1"/>
  <c r="J104" i="33" s="1"/>
  <c r="I106" i="33"/>
  <c r="I105" i="33" s="1"/>
  <c r="L105" i="33"/>
  <c r="L101" i="33"/>
  <c r="K101" i="33"/>
  <c r="K100" i="33" s="1"/>
  <c r="K99" i="33" s="1"/>
  <c r="J101" i="33"/>
  <c r="J100" i="33" s="1"/>
  <c r="J99" i="33" s="1"/>
  <c r="I101" i="33"/>
  <c r="I100" i="33" s="1"/>
  <c r="I99" i="33" s="1"/>
  <c r="L100" i="33"/>
  <c r="L99" i="33" s="1"/>
  <c r="L96" i="33"/>
  <c r="K96" i="33"/>
  <c r="K95" i="33" s="1"/>
  <c r="K94" i="33" s="1"/>
  <c r="K93" i="33" s="1"/>
  <c r="J96" i="33"/>
  <c r="J95" i="33" s="1"/>
  <c r="J94" i="33" s="1"/>
  <c r="I96" i="33"/>
  <c r="I95" i="33" s="1"/>
  <c r="I94" i="33" s="1"/>
  <c r="L95" i="33"/>
  <c r="L94" i="33" s="1"/>
  <c r="L89" i="33"/>
  <c r="L88" i="33" s="1"/>
  <c r="L87" i="33" s="1"/>
  <c r="L86" i="33" s="1"/>
  <c r="K89" i="33"/>
  <c r="J89" i="33"/>
  <c r="I89" i="33"/>
  <c r="I88" i="33" s="1"/>
  <c r="I87" i="33" s="1"/>
  <c r="I86" i="33" s="1"/>
  <c r="K88" i="33"/>
  <c r="J88" i="33"/>
  <c r="K87" i="33"/>
  <c r="K86" i="33" s="1"/>
  <c r="J87" i="33"/>
  <c r="J86" i="33" s="1"/>
  <c r="L84" i="33"/>
  <c r="L83" i="33" s="1"/>
  <c r="L82" i="33" s="1"/>
  <c r="K84" i="33"/>
  <c r="J84" i="33"/>
  <c r="I84" i="33"/>
  <c r="K83" i="33"/>
  <c r="K82" i="33" s="1"/>
  <c r="J83" i="33"/>
  <c r="J82" i="33" s="1"/>
  <c r="I83" i="33"/>
  <c r="I82" i="33" s="1"/>
  <c r="L78" i="33"/>
  <c r="L77" i="33" s="1"/>
  <c r="K78" i="33"/>
  <c r="J78" i="33"/>
  <c r="I78" i="33"/>
  <c r="K77" i="33"/>
  <c r="J77" i="33"/>
  <c r="I77" i="33"/>
  <c r="L73" i="33"/>
  <c r="L72" i="33" s="1"/>
  <c r="K73" i="33"/>
  <c r="J73" i="33"/>
  <c r="I73" i="33"/>
  <c r="I72" i="33" s="1"/>
  <c r="K72" i="33"/>
  <c r="J72" i="33"/>
  <c r="L68" i="33"/>
  <c r="K68" i="33"/>
  <c r="K67" i="33" s="1"/>
  <c r="K66" i="33" s="1"/>
  <c r="K65" i="33" s="1"/>
  <c r="J68" i="33"/>
  <c r="J67" i="33" s="1"/>
  <c r="J66" i="33" s="1"/>
  <c r="J65" i="33" s="1"/>
  <c r="I68" i="33"/>
  <c r="I67" i="33" s="1"/>
  <c r="L67" i="33"/>
  <c r="L66" i="33" s="1"/>
  <c r="L65" i="33" s="1"/>
  <c r="L49" i="33"/>
  <c r="L48" i="33" s="1"/>
  <c r="L47" i="33" s="1"/>
  <c r="L46" i="33" s="1"/>
  <c r="K49" i="33"/>
  <c r="J49" i="33"/>
  <c r="J48" i="33" s="1"/>
  <c r="J47" i="33" s="1"/>
  <c r="J46" i="33" s="1"/>
  <c r="I49" i="33"/>
  <c r="I48" i="33" s="1"/>
  <c r="I47" i="33" s="1"/>
  <c r="I46" i="33" s="1"/>
  <c r="K48" i="33"/>
  <c r="K47" i="33"/>
  <c r="K46" i="33" s="1"/>
  <c r="L44" i="33"/>
  <c r="L43" i="33" s="1"/>
  <c r="L42" i="33" s="1"/>
  <c r="K44" i="33"/>
  <c r="J44" i="33"/>
  <c r="I44" i="33"/>
  <c r="K43" i="33"/>
  <c r="K42" i="33" s="1"/>
  <c r="J43" i="33"/>
  <c r="J42" i="33" s="1"/>
  <c r="I43" i="33"/>
  <c r="I42" i="33" s="1"/>
  <c r="L40" i="33"/>
  <c r="K40" i="33"/>
  <c r="J40" i="33"/>
  <c r="I40" i="33"/>
  <c r="L38" i="33"/>
  <c r="K38" i="33"/>
  <c r="K37" i="33" s="1"/>
  <c r="K36" i="33" s="1"/>
  <c r="K35" i="33" s="1"/>
  <c r="J38" i="33"/>
  <c r="J37" i="33" s="1"/>
  <c r="J36" i="33" s="1"/>
  <c r="I38" i="33"/>
  <c r="I37" i="33" s="1"/>
  <c r="I36" i="33" s="1"/>
  <c r="I35" i="33" s="1"/>
  <c r="L37" i="33"/>
  <c r="L36" i="33" s="1"/>
  <c r="L35" i="33" s="1"/>
  <c r="L365" i="30"/>
  <c r="L364" i="30" s="1"/>
  <c r="K365" i="30"/>
  <c r="J365" i="30"/>
  <c r="I365" i="30"/>
  <c r="I364" i="30" s="1"/>
  <c r="K364" i="30"/>
  <c r="J364" i="30"/>
  <c r="L362" i="30"/>
  <c r="K362" i="30"/>
  <c r="J362" i="30"/>
  <c r="J361" i="30" s="1"/>
  <c r="I362" i="30"/>
  <c r="L361" i="30"/>
  <c r="K361" i="30"/>
  <c r="I361" i="30"/>
  <c r="L359" i="30"/>
  <c r="K359" i="30"/>
  <c r="K358" i="30" s="1"/>
  <c r="J359" i="30"/>
  <c r="J358" i="30" s="1"/>
  <c r="I359" i="30"/>
  <c r="I358" i="30" s="1"/>
  <c r="L358" i="30"/>
  <c r="L355" i="30"/>
  <c r="L354" i="30" s="1"/>
  <c r="K355" i="30"/>
  <c r="J355" i="30"/>
  <c r="I355" i="30"/>
  <c r="I354" i="30" s="1"/>
  <c r="K354" i="30"/>
  <c r="J354" i="30"/>
  <c r="L351" i="30"/>
  <c r="K351" i="30"/>
  <c r="K350" i="30" s="1"/>
  <c r="J351" i="30"/>
  <c r="J350" i="30" s="1"/>
  <c r="I351" i="30"/>
  <c r="L350" i="30"/>
  <c r="I350" i="30"/>
  <c r="L347" i="30"/>
  <c r="K347" i="30"/>
  <c r="K346" i="30" s="1"/>
  <c r="J347" i="30"/>
  <c r="J346" i="30" s="1"/>
  <c r="I347" i="30"/>
  <c r="I346" i="30" s="1"/>
  <c r="L346" i="30"/>
  <c r="L343" i="30"/>
  <c r="K343" i="30"/>
  <c r="J343" i="30"/>
  <c r="I343" i="30"/>
  <c r="L340" i="30"/>
  <c r="K340" i="30"/>
  <c r="J340" i="30"/>
  <c r="I340" i="30"/>
  <c r="L338" i="30"/>
  <c r="K338" i="30"/>
  <c r="K337" i="30" s="1"/>
  <c r="J338" i="30"/>
  <c r="J337" i="30" s="1"/>
  <c r="I338" i="30"/>
  <c r="L337" i="30"/>
  <c r="L336" i="30" s="1"/>
  <c r="I337" i="30"/>
  <c r="L333" i="30"/>
  <c r="K333" i="30"/>
  <c r="K332" i="30" s="1"/>
  <c r="J333" i="30"/>
  <c r="J332" i="30" s="1"/>
  <c r="I333" i="30"/>
  <c r="L332" i="30"/>
  <c r="I332" i="30"/>
  <c r="L330" i="30"/>
  <c r="K330" i="30"/>
  <c r="K329" i="30" s="1"/>
  <c r="J330" i="30"/>
  <c r="J329" i="30" s="1"/>
  <c r="I330" i="30"/>
  <c r="L329" i="30"/>
  <c r="I329" i="30"/>
  <c r="L327" i="30"/>
  <c r="L326" i="30" s="1"/>
  <c r="K327" i="30"/>
  <c r="J327" i="30"/>
  <c r="I327" i="30"/>
  <c r="I326" i="30" s="1"/>
  <c r="K326" i="30"/>
  <c r="J326" i="30"/>
  <c r="L323" i="30"/>
  <c r="K323" i="30"/>
  <c r="K322" i="30" s="1"/>
  <c r="J323" i="30"/>
  <c r="J322" i="30" s="1"/>
  <c r="I323" i="30"/>
  <c r="L322" i="30"/>
  <c r="I322" i="30"/>
  <c r="L319" i="30"/>
  <c r="K319" i="30"/>
  <c r="K318" i="30" s="1"/>
  <c r="J319" i="30"/>
  <c r="J318" i="30" s="1"/>
  <c r="I319" i="30"/>
  <c r="L318" i="30"/>
  <c r="I318" i="30"/>
  <c r="L315" i="30"/>
  <c r="L314" i="30" s="1"/>
  <c r="K315" i="30"/>
  <c r="J315" i="30"/>
  <c r="I315" i="30"/>
  <c r="I314" i="30" s="1"/>
  <c r="K314" i="30"/>
  <c r="J314" i="30"/>
  <c r="L311" i="30"/>
  <c r="K311" i="30"/>
  <c r="J311" i="30"/>
  <c r="I311" i="30"/>
  <c r="L308" i="30"/>
  <c r="L305" i="30" s="1"/>
  <c r="K308" i="30"/>
  <c r="J308" i="30"/>
  <c r="I308" i="30"/>
  <c r="I305" i="30" s="1"/>
  <c r="L306" i="30"/>
  <c r="K306" i="30"/>
  <c r="K305" i="30" s="1"/>
  <c r="K304" i="30" s="1"/>
  <c r="J306" i="30"/>
  <c r="J305" i="30" s="1"/>
  <c r="I306" i="30"/>
  <c r="L300" i="30"/>
  <c r="K300" i="30"/>
  <c r="K299" i="30" s="1"/>
  <c r="J300" i="30"/>
  <c r="J299" i="30" s="1"/>
  <c r="I300" i="30"/>
  <c r="L299" i="30"/>
  <c r="I299" i="30"/>
  <c r="L297" i="30"/>
  <c r="K297" i="30"/>
  <c r="K296" i="30" s="1"/>
  <c r="J297" i="30"/>
  <c r="J296" i="30" s="1"/>
  <c r="I297" i="30"/>
  <c r="L296" i="30"/>
  <c r="I296" i="30"/>
  <c r="L294" i="30"/>
  <c r="L293" i="30" s="1"/>
  <c r="K294" i="30"/>
  <c r="J294" i="30"/>
  <c r="I294" i="30"/>
  <c r="I293" i="30" s="1"/>
  <c r="K293" i="30"/>
  <c r="J293" i="30"/>
  <c r="L290" i="30"/>
  <c r="K290" i="30"/>
  <c r="K289" i="30" s="1"/>
  <c r="J290" i="30"/>
  <c r="J289" i="30" s="1"/>
  <c r="I290" i="30"/>
  <c r="L289" i="30"/>
  <c r="I289" i="30"/>
  <c r="L286" i="30"/>
  <c r="L285" i="30" s="1"/>
  <c r="K286" i="30"/>
  <c r="K285" i="30" s="1"/>
  <c r="J286" i="30"/>
  <c r="J285" i="30" s="1"/>
  <c r="I286" i="30"/>
  <c r="I285" i="30" s="1"/>
  <c r="L282" i="30"/>
  <c r="L281" i="30" s="1"/>
  <c r="K282" i="30"/>
  <c r="J282" i="30"/>
  <c r="I282" i="30"/>
  <c r="I281" i="30" s="1"/>
  <c r="K281" i="30"/>
  <c r="J281" i="30"/>
  <c r="L278" i="30"/>
  <c r="K278" i="30"/>
  <c r="J278" i="30"/>
  <c r="I278" i="30"/>
  <c r="L275" i="30"/>
  <c r="K275" i="30"/>
  <c r="J275" i="30"/>
  <c r="I275" i="30"/>
  <c r="L273" i="30"/>
  <c r="L272" i="30" s="1"/>
  <c r="L271" i="30" s="1"/>
  <c r="K273" i="30"/>
  <c r="K272" i="30" s="1"/>
  <c r="J273" i="30"/>
  <c r="J272" i="30" s="1"/>
  <c r="J271" i="30" s="1"/>
  <c r="I273" i="30"/>
  <c r="I272" i="30" s="1"/>
  <c r="I271" i="30" s="1"/>
  <c r="L268" i="30"/>
  <c r="L267" i="30" s="1"/>
  <c r="K268" i="30"/>
  <c r="K267" i="30" s="1"/>
  <c r="J268" i="30"/>
  <c r="J267" i="30" s="1"/>
  <c r="I268" i="30"/>
  <c r="I267" i="30" s="1"/>
  <c r="L265" i="30"/>
  <c r="L264" i="30" s="1"/>
  <c r="K265" i="30"/>
  <c r="J265" i="30"/>
  <c r="I265" i="30"/>
  <c r="I264" i="30" s="1"/>
  <c r="K264" i="30"/>
  <c r="J264" i="30"/>
  <c r="L262" i="30"/>
  <c r="K262" i="30"/>
  <c r="J262" i="30"/>
  <c r="J261" i="30" s="1"/>
  <c r="I262" i="30"/>
  <c r="L261" i="30"/>
  <c r="K261" i="30"/>
  <c r="I261" i="30"/>
  <c r="L258" i="30"/>
  <c r="L257" i="30" s="1"/>
  <c r="K258" i="30"/>
  <c r="K257" i="30" s="1"/>
  <c r="J258" i="30"/>
  <c r="J257" i="30" s="1"/>
  <c r="I258" i="30"/>
  <c r="I257" i="30" s="1"/>
  <c r="L254" i="30"/>
  <c r="L253" i="30" s="1"/>
  <c r="K254" i="30"/>
  <c r="J254" i="30"/>
  <c r="I254" i="30"/>
  <c r="I253" i="30" s="1"/>
  <c r="K253" i="30"/>
  <c r="J253" i="30"/>
  <c r="L250" i="30"/>
  <c r="K250" i="30"/>
  <c r="J250" i="30"/>
  <c r="J249" i="30" s="1"/>
  <c r="I250" i="30"/>
  <c r="L249" i="30"/>
  <c r="K249" i="30"/>
  <c r="I249" i="30"/>
  <c r="L246" i="30"/>
  <c r="K246" i="30"/>
  <c r="J246" i="30"/>
  <c r="I246" i="30"/>
  <c r="L243" i="30"/>
  <c r="K243" i="30"/>
  <c r="J243" i="30"/>
  <c r="I243" i="30"/>
  <c r="L241" i="30"/>
  <c r="L240" i="30" s="1"/>
  <c r="K241" i="30"/>
  <c r="J241" i="30"/>
  <c r="I241" i="30"/>
  <c r="I240" i="30" s="1"/>
  <c r="K240" i="30"/>
  <c r="K239" i="30" s="1"/>
  <c r="J240" i="30"/>
  <c r="J239" i="30" s="1"/>
  <c r="J238" i="30" s="1"/>
  <c r="L234" i="30"/>
  <c r="L233" i="30" s="1"/>
  <c r="L232" i="30" s="1"/>
  <c r="K234" i="30"/>
  <c r="K233" i="30" s="1"/>
  <c r="K232" i="30" s="1"/>
  <c r="J234" i="30"/>
  <c r="J233" i="30" s="1"/>
  <c r="J232" i="30" s="1"/>
  <c r="I234" i="30"/>
  <c r="I233" i="30" s="1"/>
  <c r="I232" i="30" s="1"/>
  <c r="L230" i="30"/>
  <c r="L229" i="30" s="1"/>
  <c r="L228" i="30" s="1"/>
  <c r="K230" i="30"/>
  <c r="K229" i="30" s="1"/>
  <c r="K228" i="30" s="1"/>
  <c r="J230" i="30"/>
  <c r="J229" i="30" s="1"/>
  <c r="J228" i="30" s="1"/>
  <c r="I230" i="30"/>
  <c r="I229" i="30" s="1"/>
  <c r="I228" i="30" s="1"/>
  <c r="L221" i="30"/>
  <c r="L220" i="30" s="1"/>
  <c r="K221" i="30"/>
  <c r="K220" i="30" s="1"/>
  <c r="J221" i="30"/>
  <c r="J220" i="30" s="1"/>
  <c r="I221" i="30"/>
  <c r="I220" i="30" s="1"/>
  <c r="L218" i="30"/>
  <c r="L217" i="30" s="1"/>
  <c r="L216" i="30" s="1"/>
  <c r="K218" i="30"/>
  <c r="J218" i="30"/>
  <c r="I218" i="30"/>
  <c r="I217" i="30" s="1"/>
  <c r="K217" i="30"/>
  <c r="J217" i="30"/>
  <c r="J216" i="30" s="1"/>
  <c r="L211" i="30"/>
  <c r="L210" i="30" s="1"/>
  <c r="L209" i="30" s="1"/>
  <c r="K211" i="30"/>
  <c r="J211" i="30"/>
  <c r="I211" i="30"/>
  <c r="I210" i="30" s="1"/>
  <c r="I209" i="30" s="1"/>
  <c r="K210" i="30"/>
  <c r="K209" i="30" s="1"/>
  <c r="J210" i="30"/>
  <c r="J209" i="30" s="1"/>
  <c r="L207" i="30"/>
  <c r="L206" i="30" s="1"/>
  <c r="K207" i="30"/>
  <c r="J207" i="30"/>
  <c r="I207" i="30"/>
  <c r="I206" i="30" s="1"/>
  <c r="K206" i="30"/>
  <c r="J206" i="30"/>
  <c r="L202" i="30"/>
  <c r="K202" i="30"/>
  <c r="J202" i="30"/>
  <c r="J201" i="30" s="1"/>
  <c r="I202" i="30"/>
  <c r="L201" i="30"/>
  <c r="K201" i="30"/>
  <c r="I201" i="30"/>
  <c r="L196" i="30"/>
  <c r="L195" i="30" s="1"/>
  <c r="K196" i="30"/>
  <c r="K195" i="30" s="1"/>
  <c r="K186" i="30" s="1"/>
  <c r="J196" i="30"/>
  <c r="J195" i="30" s="1"/>
  <c r="I196" i="30"/>
  <c r="I195" i="30" s="1"/>
  <c r="L191" i="30"/>
  <c r="L190" i="30" s="1"/>
  <c r="K191" i="30"/>
  <c r="J191" i="30"/>
  <c r="I191" i="30"/>
  <c r="I190" i="30" s="1"/>
  <c r="K190" i="30"/>
  <c r="J190" i="30"/>
  <c r="L188" i="30"/>
  <c r="K188" i="30"/>
  <c r="J188" i="30"/>
  <c r="J187" i="30" s="1"/>
  <c r="I188" i="30"/>
  <c r="L187" i="30"/>
  <c r="L186" i="30" s="1"/>
  <c r="L185" i="30" s="1"/>
  <c r="K187" i="30"/>
  <c r="I187" i="30"/>
  <c r="L180" i="30"/>
  <c r="L179" i="30" s="1"/>
  <c r="K180" i="30"/>
  <c r="K179" i="30" s="1"/>
  <c r="J180" i="30"/>
  <c r="J179" i="30" s="1"/>
  <c r="I180" i="30"/>
  <c r="I179" i="30" s="1"/>
  <c r="L175" i="30"/>
  <c r="L174" i="30" s="1"/>
  <c r="L173" i="30" s="1"/>
  <c r="K175" i="30"/>
  <c r="J175" i="30"/>
  <c r="I175" i="30"/>
  <c r="I174" i="30" s="1"/>
  <c r="K174" i="30"/>
  <c r="J174" i="30"/>
  <c r="J173" i="30" s="1"/>
  <c r="L171" i="30"/>
  <c r="L170" i="30" s="1"/>
  <c r="L169" i="30" s="1"/>
  <c r="K171" i="30"/>
  <c r="J171" i="30"/>
  <c r="I171" i="30"/>
  <c r="I170" i="30" s="1"/>
  <c r="I169" i="30" s="1"/>
  <c r="K170" i="30"/>
  <c r="K169" i="30" s="1"/>
  <c r="J170" i="30"/>
  <c r="J169" i="30" s="1"/>
  <c r="L166" i="30"/>
  <c r="L165" i="30" s="1"/>
  <c r="K166" i="30"/>
  <c r="K165" i="30" s="1"/>
  <c r="J166" i="30"/>
  <c r="J165" i="30" s="1"/>
  <c r="I166" i="30"/>
  <c r="I165" i="30" s="1"/>
  <c r="L161" i="30"/>
  <c r="L160" i="30" s="1"/>
  <c r="K161" i="30"/>
  <c r="J161" i="30"/>
  <c r="I161" i="30"/>
  <c r="I160" i="30" s="1"/>
  <c r="I159" i="30" s="1"/>
  <c r="I158" i="30" s="1"/>
  <c r="K160" i="30"/>
  <c r="J160" i="30"/>
  <c r="L155" i="30"/>
  <c r="L154" i="30" s="1"/>
  <c r="L153" i="30" s="1"/>
  <c r="K155" i="30"/>
  <c r="K154" i="30" s="1"/>
  <c r="K153" i="30" s="1"/>
  <c r="J155" i="30"/>
  <c r="J154" i="30" s="1"/>
  <c r="J153" i="30" s="1"/>
  <c r="I155" i="30"/>
  <c r="I154" i="30" s="1"/>
  <c r="I153" i="30" s="1"/>
  <c r="L151" i="30"/>
  <c r="L150" i="30" s="1"/>
  <c r="K151" i="30"/>
  <c r="K150" i="30" s="1"/>
  <c r="J151" i="30"/>
  <c r="J150" i="30" s="1"/>
  <c r="I151" i="30"/>
  <c r="I150" i="30" s="1"/>
  <c r="L147" i="30"/>
  <c r="L146" i="30" s="1"/>
  <c r="L145" i="30" s="1"/>
  <c r="K147" i="30"/>
  <c r="J147" i="30"/>
  <c r="I147" i="30"/>
  <c r="I146" i="30" s="1"/>
  <c r="I145" i="30" s="1"/>
  <c r="K146" i="30"/>
  <c r="K145" i="30" s="1"/>
  <c r="J146" i="30"/>
  <c r="J145" i="30" s="1"/>
  <c r="L142" i="30"/>
  <c r="L141" i="30" s="1"/>
  <c r="L140" i="30" s="1"/>
  <c r="L139" i="30" s="1"/>
  <c r="K142" i="30"/>
  <c r="J142" i="30"/>
  <c r="I142" i="30"/>
  <c r="I141" i="30" s="1"/>
  <c r="I140" i="30" s="1"/>
  <c r="K141" i="30"/>
  <c r="K140" i="30" s="1"/>
  <c r="J141" i="30"/>
  <c r="J140" i="30" s="1"/>
  <c r="J139" i="30" s="1"/>
  <c r="L137" i="30"/>
  <c r="K137" i="30"/>
  <c r="K136" i="30" s="1"/>
  <c r="K135" i="30" s="1"/>
  <c r="J137" i="30"/>
  <c r="J136" i="30" s="1"/>
  <c r="J135" i="30" s="1"/>
  <c r="I137" i="30"/>
  <c r="I136" i="30" s="1"/>
  <c r="I135" i="30" s="1"/>
  <c r="L136" i="30"/>
  <c r="L135" i="30"/>
  <c r="L133" i="30"/>
  <c r="K133" i="30"/>
  <c r="K132" i="30" s="1"/>
  <c r="K131" i="30" s="1"/>
  <c r="J133" i="30"/>
  <c r="J132" i="30" s="1"/>
  <c r="J131" i="30" s="1"/>
  <c r="I133" i="30"/>
  <c r="I132" i="30" s="1"/>
  <c r="I131" i="30" s="1"/>
  <c r="L132" i="30"/>
  <c r="L131" i="30"/>
  <c r="L129" i="30"/>
  <c r="K129" i="30"/>
  <c r="K128" i="30" s="1"/>
  <c r="K127" i="30" s="1"/>
  <c r="J129" i="30"/>
  <c r="J128" i="30" s="1"/>
  <c r="J127" i="30" s="1"/>
  <c r="I129" i="30"/>
  <c r="I128" i="30" s="1"/>
  <c r="I127" i="30" s="1"/>
  <c r="L128" i="30"/>
  <c r="L127" i="30"/>
  <c r="L125" i="30"/>
  <c r="K125" i="30"/>
  <c r="K124" i="30" s="1"/>
  <c r="K123" i="30" s="1"/>
  <c r="J125" i="30"/>
  <c r="J124" i="30" s="1"/>
  <c r="J123" i="30" s="1"/>
  <c r="I125" i="30"/>
  <c r="I124" i="30" s="1"/>
  <c r="I123" i="30" s="1"/>
  <c r="L124" i="30"/>
  <c r="L123" i="30"/>
  <c r="L121" i="30"/>
  <c r="K121" i="30"/>
  <c r="K120" i="30" s="1"/>
  <c r="K119" i="30" s="1"/>
  <c r="J121" i="30"/>
  <c r="J120" i="30" s="1"/>
  <c r="J119" i="30" s="1"/>
  <c r="I121" i="30"/>
  <c r="I120" i="30" s="1"/>
  <c r="I119" i="30" s="1"/>
  <c r="L120" i="30"/>
  <c r="L119" i="30"/>
  <c r="L116" i="30"/>
  <c r="K116" i="30"/>
  <c r="K115" i="30" s="1"/>
  <c r="K114" i="30" s="1"/>
  <c r="K113" i="30" s="1"/>
  <c r="J116" i="30"/>
  <c r="J115" i="30" s="1"/>
  <c r="J114" i="30" s="1"/>
  <c r="J113" i="30" s="1"/>
  <c r="I116" i="30"/>
  <c r="I115" i="30" s="1"/>
  <c r="I114" i="30" s="1"/>
  <c r="L115" i="30"/>
  <c r="L114" i="30"/>
  <c r="L113" i="30" s="1"/>
  <c r="L110" i="30"/>
  <c r="K110" i="30"/>
  <c r="K109" i="30" s="1"/>
  <c r="J110" i="30"/>
  <c r="J109" i="30" s="1"/>
  <c r="I110" i="30"/>
  <c r="L109" i="30"/>
  <c r="I109" i="30"/>
  <c r="L106" i="30"/>
  <c r="K106" i="30"/>
  <c r="K105" i="30" s="1"/>
  <c r="K104" i="30" s="1"/>
  <c r="J106" i="30"/>
  <c r="J105" i="30" s="1"/>
  <c r="J104" i="30" s="1"/>
  <c r="I106" i="30"/>
  <c r="I105" i="30" s="1"/>
  <c r="I104" i="30" s="1"/>
  <c r="L105" i="30"/>
  <c r="L104" i="30"/>
  <c r="L101" i="30"/>
  <c r="K101" i="30"/>
  <c r="K100" i="30" s="1"/>
  <c r="K99" i="30" s="1"/>
  <c r="J101" i="30"/>
  <c r="J100" i="30" s="1"/>
  <c r="J99" i="30" s="1"/>
  <c r="I101" i="30"/>
  <c r="I100" i="30" s="1"/>
  <c r="I99" i="30" s="1"/>
  <c r="L100" i="30"/>
  <c r="L99" i="30"/>
  <c r="L96" i="30"/>
  <c r="K96" i="30"/>
  <c r="K95" i="30" s="1"/>
  <c r="K94" i="30" s="1"/>
  <c r="K93" i="30" s="1"/>
  <c r="J96" i="30"/>
  <c r="J95" i="30" s="1"/>
  <c r="J94" i="30" s="1"/>
  <c r="J93" i="30" s="1"/>
  <c r="I96" i="30"/>
  <c r="L95" i="30"/>
  <c r="I95" i="30"/>
  <c r="L94" i="30"/>
  <c r="L93" i="30" s="1"/>
  <c r="I94" i="30"/>
  <c r="I93" i="30" s="1"/>
  <c r="L89" i="30"/>
  <c r="K89" i="30"/>
  <c r="K88" i="30" s="1"/>
  <c r="K87" i="30" s="1"/>
  <c r="K86" i="30" s="1"/>
  <c r="J89" i="30"/>
  <c r="J88" i="30" s="1"/>
  <c r="J87" i="30" s="1"/>
  <c r="J86" i="30" s="1"/>
  <c r="I89" i="30"/>
  <c r="L88" i="30"/>
  <c r="L87" i="30" s="1"/>
  <c r="L86" i="30" s="1"/>
  <c r="I88" i="30"/>
  <c r="I87" i="30" s="1"/>
  <c r="I86" i="30" s="1"/>
  <c r="L84" i="30"/>
  <c r="L83" i="30" s="1"/>
  <c r="L82" i="30" s="1"/>
  <c r="K84" i="30"/>
  <c r="J84" i="30"/>
  <c r="I84" i="30"/>
  <c r="I83" i="30" s="1"/>
  <c r="I82" i="30" s="1"/>
  <c r="K83" i="30"/>
  <c r="K82" i="30" s="1"/>
  <c r="J83" i="30"/>
  <c r="J82" i="30" s="1"/>
  <c r="L78" i="30"/>
  <c r="L77" i="30" s="1"/>
  <c r="L66" i="30" s="1"/>
  <c r="K78" i="30"/>
  <c r="J78" i="30"/>
  <c r="I78" i="30"/>
  <c r="I77" i="30" s="1"/>
  <c r="K77" i="30"/>
  <c r="J77" i="30"/>
  <c r="L73" i="30"/>
  <c r="K73" i="30"/>
  <c r="J73" i="30"/>
  <c r="J72" i="30" s="1"/>
  <c r="I73" i="30"/>
  <c r="L72" i="30"/>
  <c r="K72" i="30"/>
  <c r="I72" i="30"/>
  <c r="L68" i="30"/>
  <c r="K68" i="30"/>
  <c r="K67" i="30" s="1"/>
  <c r="K66" i="30" s="1"/>
  <c r="K65" i="30" s="1"/>
  <c r="J68" i="30"/>
  <c r="J67" i="30" s="1"/>
  <c r="J66" i="30" s="1"/>
  <c r="I68" i="30"/>
  <c r="I67" i="30" s="1"/>
  <c r="I66" i="30" s="1"/>
  <c r="L67" i="30"/>
  <c r="L49" i="30"/>
  <c r="K49" i="30"/>
  <c r="K48" i="30" s="1"/>
  <c r="K47" i="30" s="1"/>
  <c r="K46" i="30" s="1"/>
  <c r="J49" i="30"/>
  <c r="J48" i="30" s="1"/>
  <c r="J47" i="30" s="1"/>
  <c r="J46" i="30" s="1"/>
  <c r="I49" i="30"/>
  <c r="L48" i="30"/>
  <c r="L47" i="30" s="1"/>
  <c r="L46" i="30" s="1"/>
  <c r="I48" i="30"/>
  <c r="I47" i="30" s="1"/>
  <c r="I46" i="30" s="1"/>
  <c r="L44" i="30"/>
  <c r="L43" i="30" s="1"/>
  <c r="L42" i="30" s="1"/>
  <c r="K44" i="30"/>
  <c r="J44" i="30"/>
  <c r="I44" i="30"/>
  <c r="I43" i="30" s="1"/>
  <c r="I42" i="30" s="1"/>
  <c r="K43" i="30"/>
  <c r="K42" i="30" s="1"/>
  <c r="J43" i="30"/>
  <c r="J42" i="30" s="1"/>
  <c r="L40" i="30"/>
  <c r="K40" i="30"/>
  <c r="J40" i="30"/>
  <c r="I40" i="30"/>
  <c r="L38" i="30"/>
  <c r="K38" i="30"/>
  <c r="K37" i="30" s="1"/>
  <c r="K36" i="30" s="1"/>
  <c r="K35" i="30" s="1"/>
  <c r="J38" i="30"/>
  <c r="J37" i="30" s="1"/>
  <c r="J36" i="30" s="1"/>
  <c r="I38" i="30"/>
  <c r="I37" i="30" s="1"/>
  <c r="I36" i="30" s="1"/>
  <c r="I35" i="30" s="1"/>
  <c r="L37" i="30"/>
  <c r="L36" i="30"/>
  <c r="L35" i="30" s="1"/>
  <c r="L365" i="23"/>
  <c r="K365" i="23"/>
  <c r="K364" i="23" s="1"/>
  <c r="J365" i="23"/>
  <c r="I365" i="23"/>
  <c r="I364" i="23" s="1"/>
  <c r="L364" i="23"/>
  <c r="J364" i="23"/>
  <c r="L362" i="23"/>
  <c r="K362" i="23"/>
  <c r="J362" i="23"/>
  <c r="J361" i="23" s="1"/>
  <c r="I362" i="23"/>
  <c r="I361" i="23" s="1"/>
  <c r="L361" i="23"/>
  <c r="K361" i="23"/>
  <c r="L359" i="23"/>
  <c r="L358" i="23" s="1"/>
  <c r="K359" i="23"/>
  <c r="K358" i="23" s="1"/>
  <c r="J359" i="23"/>
  <c r="J358" i="23" s="1"/>
  <c r="I359" i="23"/>
  <c r="I358" i="23"/>
  <c r="L355" i="23"/>
  <c r="K355" i="23"/>
  <c r="K354" i="23" s="1"/>
  <c r="J355" i="23"/>
  <c r="I355" i="23"/>
  <c r="I354" i="23" s="1"/>
  <c r="L354" i="23"/>
  <c r="J354" i="23"/>
  <c r="L351" i="23"/>
  <c r="L350" i="23" s="1"/>
  <c r="K351" i="23"/>
  <c r="J351" i="23"/>
  <c r="J350" i="23" s="1"/>
  <c r="I351" i="23"/>
  <c r="I350" i="23" s="1"/>
  <c r="K350" i="23"/>
  <c r="L347" i="23"/>
  <c r="L346" i="23" s="1"/>
  <c r="K347" i="23"/>
  <c r="K346" i="23" s="1"/>
  <c r="J347" i="23"/>
  <c r="J346" i="23" s="1"/>
  <c r="I347" i="23"/>
  <c r="I346" i="23"/>
  <c r="L343" i="23"/>
  <c r="K343" i="23"/>
  <c r="J343" i="23"/>
  <c r="I343" i="23"/>
  <c r="L340" i="23"/>
  <c r="K340" i="23"/>
  <c r="J340" i="23"/>
  <c r="I340" i="23"/>
  <c r="L338" i="23"/>
  <c r="L337" i="23" s="1"/>
  <c r="K338" i="23"/>
  <c r="J338" i="23"/>
  <c r="J337" i="23" s="1"/>
  <c r="I338" i="23"/>
  <c r="I337" i="23" s="1"/>
  <c r="K337" i="23"/>
  <c r="L333" i="23"/>
  <c r="L332" i="23" s="1"/>
  <c r="K333" i="23"/>
  <c r="J333" i="23"/>
  <c r="J332" i="23" s="1"/>
  <c r="I333" i="23"/>
  <c r="I332" i="23" s="1"/>
  <c r="K332" i="23"/>
  <c r="L330" i="23"/>
  <c r="L329" i="23" s="1"/>
  <c r="K330" i="23"/>
  <c r="K329" i="23" s="1"/>
  <c r="J330" i="23"/>
  <c r="J329" i="23" s="1"/>
  <c r="I330" i="23"/>
  <c r="I329" i="23"/>
  <c r="L327" i="23"/>
  <c r="K327" i="23"/>
  <c r="K326" i="23" s="1"/>
  <c r="J327" i="23"/>
  <c r="I327" i="23"/>
  <c r="I326" i="23" s="1"/>
  <c r="L326" i="23"/>
  <c r="J326" i="23"/>
  <c r="L323" i="23"/>
  <c r="L322" i="23" s="1"/>
  <c r="K323" i="23"/>
  <c r="J323" i="23"/>
  <c r="J322" i="23" s="1"/>
  <c r="I323" i="23"/>
  <c r="I322" i="23" s="1"/>
  <c r="K322" i="23"/>
  <c r="L319" i="23"/>
  <c r="L318" i="23" s="1"/>
  <c r="K319" i="23"/>
  <c r="K318" i="23" s="1"/>
  <c r="J319" i="23"/>
  <c r="J318" i="23" s="1"/>
  <c r="I319" i="23"/>
  <c r="I318" i="23"/>
  <c r="L315" i="23"/>
  <c r="K315" i="23"/>
  <c r="K314" i="23" s="1"/>
  <c r="J315" i="23"/>
  <c r="I315" i="23"/>
  <c r="I314" i="23" s="1"/>
  <c r="L314" i="23"/>
  <c r="J314" i="23"/>
  <c r="L311" i="23"/>
  <c r="K311" i="23"/>
  <c r="J311" i="23"/>
  <c r="I311" i="23"/>
  <c r="L308" i="23"/>
  <c r="K308" i="23"/>
  <c r="J308" i="23"/>
  <c r="I308" i="23"/>
  <c r="L306" i="23"/>
  <c r="L305" i="23" s="1"/>
  <c r="K306" i="23"/>
  <c r="K305" i="23" s="1"/>
  <c r="K304" i="23" s="1"/>
  <c r="J306" i="23"/>
  <c r="J305" i="23" s="1"/>
  <c r="I306" i="23"/>
  <c r="I305" i="23"/>
  <c r="L300" i="23"/>
  <c r="L299" i="23" s="1"/>
  <c r="K300" i="23"/>
  <c r="J300" i="23"/>
  <c r="J299" i="23" s="1"/>
  <c r="I300" i="23"/>
  <c r="I299" i="23" s="1"/>
  <c r="K299" i="23"/>
  <c r="L297" i="23"/>
  <c r="L296" i="23" s="1"/>
  <c r="K297" i="23"/>
  <c r="J297" i="23"/>
  <c r="J296" i="23" s="1"/>
  <c r="I297" i="23"/>
  <c r="K296" i="23"/>
  <c r="I296" i="23"/>
  <c r="L294" i="23"/>
  <c r="K294" i="23"/>
  <c r="K293" i="23" s="1"/>
  <c r="J294" i="23"/>
  <c r="I294" i="23"/>
  <c r="I293" i="23" s="1"/>
  <c r="L293" i="23"/>
  <c r="J293" i="23"/>
  <c r="L290" i="23"/>
  <c r="L289" i="23" s="1"/>
  <c r="K290" i="23"/>
  <c r="J290" i="23"/>
  <c r="J289" i="23" s="1"/>
  <c r="I290" i="23"/>
  <c r="I289" i="23" s="1"/>
  <c r="K289" i="23"/>
  <c r="L286" i="23"/>
  <c r="L285" i="23" s="1"/>
  <c r="K286" i="23"/>
  <c r="J286" i="23"/>
  <c r="J285" i="23" s="1"/>
  <c r="I286" i="23"/>
  <c r="K285" i="23"/>
  <c r="I285" i="23"/>
  <c r="L282" i="23"/>
  <c r="K282" i="23"/>
  <c r="K281" i="23" s="1"/>
  <c r="J282" i="23"/>
  <c r="I282" i="23"/>
  <c r="I281" i="23" s="1"/>
  <c r="L281" i="23"/>
  <c r="J281" i="23"/>
  <c r="L278" i="23"/>
  <c r="K278" i="23"/>
  <c r="J278" i="23"/>
  <c r="I278" i="23"/>
  <c r="L275" i="23"/>
  <c r="K275" i="23"/>
  <c r="J275" i="23"/>
  <c r="I275" i="23"/>
  <c r="L273" i="23"/>
  <c r="L272" i="23" s="1"/>
  <c r="L271" i="23" s="1"/>
  <c r="K273" i="23"/>
  <c r="J273" i="23"/>
  <c r="J272" i="23" s="1"/>
  <c r="J271" i="23" s="1"/>
  <c r="I273" i="23"/>
  <c r="K272" i="23"/>
  <c r="I272" i="23"/>
  <c r="L268" i="23"/>
  <c r="L267" i="23" s="1"/>
  <c r="K268" i="23"/>
  <c r="J268" i="23"/>
  <c r="J267" i="23" s="1"/>
  <c r="I268" i="23"/>
  <c r="K267" i="23"/>
  <c r="I267" i="23"/>
  <c r="L265" i="23"/>
  <c r="K265" i="23"/>
  <c r="K264" i="23" s="1"/>
  <c r="J265" i="23"/>
  <c r="I265" i="23"/>
  <c r="I264" i="23" s="1"/>
  <c r="L264" i="23"/>
  <c r="J264" i="23"/>
  <c r="L262" i="23"/>
  <c r="L261" i="23" s="1"/>
  <c r="K262" i="23"/>
  <c r="J262" i="23"/>
  <c r="J261" i="23" s="1"/>
  <c r="I262" i="23"/>
  <c r="I261" i="23" s="1"/>
  <c r="K261" i="23"/>
  <c r="L258" i="23"/>
  <c r="L257" i="23" s="1"/>
  <c r="K258" i="23"/>
  <c r="J258" i="23"/>
  <c r="J257" i="23" s="1"/>
  <c r="I258" i="23"/>
  <c r="K257" i="23"/>
  <c r="I257" i="23"/>
  <c r="L254" i="23"/>
  <c r="K254" i="23"/>
  <c r="K253" i="23" s="1"/>
  <c r="J254" i="23"/>
  <c r="I254" i="23"/>
  <c r="I253" i="23" s="1"/>
  <c r="L253" i="23"/>
  <c r="J253" i="23"/>
  <c r="L250" i="23"/>
  <c r="L249" i="23" s="1"/>
  <c r="K250" i="23"/>
  <c r="J250" i="23"/>
  <c r="J249" i="23" s="1"/>
  <c r="I250" i="23"/>
  <c r="I249" i="23" s="1"/>
  <c r="K249" i="23"/>
  <c r="L246" i="23"/>
  <c r="K246" i="23"/>
  <c r="J246" i="23"/>
  <c r="I246" i="23"/>
  <c r="L243" i="23"/>
  <c r="K243" i="23"/>
  <c r="J243" i="23"/>
  <c r="I243" i="23"/>
  <c r="L241" i="23"/>
  <c r="K241" i="23"/>
  <c r="K240" i="23" s="1"/>
  <c r="K239" i="23" s="1"/>
  <c r="J241" i="23"/>
  <c r="I241" i="23"/>
  <c r="I240" i="23" s="1"/>
  <c r="L240" i="23"/>
  <c r="J240" i="23"/>
  <c r="L234" i="23"/>
  <c r="L233" i="23" s="1"/>
  <c r="L232" i="23" s="1"/>
  <c r="K234" i="23"/>
  <c r="J234" i="23"/>
  <c r="J233" i="23" s="1"/>
  <c r="J232" i="23" s="1"/>
  <c r="I234" i="23"/>
  <c r="K233" i="23"/>
  <c r="I233" i="23"/>
  <c r="I232" i="23" s="1"/>
  <c r="K232" i="23"/>
  <c r="L230" i="23"/>
  <c r="L229" i="23" s="1"/>
  <c r="L228" i="23" s="1"/>
  <c r="K230" i="23"/>
  <c r="J230" i="23"/>
  <c r="J229" i="23" s="1"/>
  <c r="J228" i="23" s="1"/>
  <c r="I230" i="23"/>
  <c r="K229" i="23"/>
  <c r="I229" i="23"/>
  <c r="I228" i="23" s="1"/>
  <c r="K228" i="23"/>
  <c r="L221" i="23"/>
  <c r="L220" i="23" s="1"/>
  <c r="K221" i="23"/>
  <c r="J221" i="23"/>
  <c r="J220" i="23" s="1"/>
  <c r="I221" i="23"/>
  <c r="K220" i="23"/>
  <c r="I220" i="23"/>
  <c r="L218" i="23"/>
  <c r="K218" i="23"/>
  <c r="K217" i="23" s="1"/>
  <c r="K216" i="23" s="1"/>
  <c r="J218" i="23"/>
  <c r="I218" i="23"/>
  <c r="I217" i="23" s="1"/>
  <c r="I216" i="23" s="1"/>
  <c r="L217" i="23"/>
  <c r="J217" i="23"/>
  <c r="L211" i="23"/>
  <c r="K211" i="23"/>
  <c r="K210" i="23" s="1"/>
  <c r="K209" i="23" s="1"/>
  <c r="J211" i="23"/>
  <c r="I211" i="23"/>
  <c r="I210" i="23" s="1"/>
  <c r="I209" i="23" s="1"/>
  <c r="L210" i="23"/>
  <c r="L209" i="23" s="1"/>
  <c r="J210" i="23"/>
  <c r="J209" i="23" s="1"/>
  <c r="L207" i="23"/>
  <c r="K207" i="23"/>
  <c r="K206" i="23" s="1"/>
  <c r="J207" i="23"/>
  <c r="I207" i="23"/>
  <c r="I206" i="23" s="1"/>
  <c r="L206" i="23"/>
  <c r="J206" i="23"/>
  <c r="L202" i="23"/>
  <c r="K202" i="23"/>
  <c r="J202" i="23"/>
  <c r="J201" i="23" s="1"/>
  <c r="I202" i="23"/>
  <c r="I201" i="23" s="1"/>
  <c r="L201" i="23"/>
  <c r="K201" i="23"/>
  <c r="L196" i="23"/>
  <c r="L195" i="23" s="1"/>
  <c r="L186" i="23" s="1"/>
  <c r="K196" i="23"/>
  <c r="J196" i="23"/>
  <c r="J195" i="23" s="1"/>
  <c r="I196" i="23"/>
  <c r="K195" i="23"/>
  <c r="I195" i="23"/>
  <c r="L191" i="23"/>
  <c r="K191" i="23"/>
  <c r="K190" i="23" s="1"/>
  <c r="J191" i="23"/>
  <c r="I191" i="23"/>
  <c r="I190" i="23" s="1"/>
  <c r="L190" i="23"/>
  <c r="J190" i="23"/>
  <c r="L188" i="23"/>
  <c r="K188" i="23"/>
  <c r="J188" i="23"/>
  <c r="J187" i="23" s="1"/>
  <c r="J186" i="23" s="1"/>
  <c r="I188" i="23"/>
  <c r="I187" i="23" s="1"/>
  <c r="I186" i="23" s="1"/>
  <c r="L187" i="23"/>
  <c r="K187" i="23"/>
  <c r="L180" i="23"/>
  <c r="L179" i="23" s="1"/>
  <c r="K180" i="23"/>
  <c r="J180" i="23"/>
  <c r="J179" i="23" s="1"/>
  <c r="I180" i="23"/>
  <c r="K179" i="23"/>
  <c r="I179" i="23"/>
  <c r="L175" i="23"/>
  <c r="K175" i="23"/>
  <c r="K174" i="23" s="1"/>
  <c r="K173" i="23" s="1"/>
  <c r="J175" i="23"/>
  <c r="I175" i="23"/>
  <c r="I174" i="23" s="1"/>
  <c r="I173" i="23" s="1"/>
  <c r="L174" i="23"/>
  <c r="J174" i="23"/>
  <c r="L171" i="23"/>
  <c r="K171" i="23"/>
  <c r="K170" i="23" s="1"/>
  <c r="K169" i="23" s="1"/>
  <c r="K168" i="23" s="1"/>
  <c r="J171" i="23"/>
  <c r="I171" i="23"/>
  <c r="I170" i="23" s="1"/>
  <c r="I169" i="23" s="1"/>
  <c r="L170" i="23"/>
  <c r="L169" i="23" s="1"/>
  <c r="J170" i="23"/>
  <c r="J169" i="23" s="1"/>
  <c r="L166" i="23"/>
  <c r="L165" i="23" s="1"/>
  <c r="K166" i="23"/>
  <c r="J166" i="23"/>
  <c r="J165" i="23" s="1"/>
  <c r="I166" i="23"/>
  <c r="K165" i="23"/>
  <c r="I165" i="23"/>
  <c r="L161" i="23"/>
  <c r="K161" i="23"/>
  <c r="K160" i="23" s="1"/>
  <c r="K159" i="23" s="1"/>
  <c r="K158" i="23" s="1"/>
  <c r="J161" i="23"/>
  <c r="I161" i="23"/>
  <c r="I160" i="23" s="1"/>
  <c r="I159" i="23" s="1"/>
  <c r="I158" i="23" s="1"/>
  <c r="L160" i="23"/>
  <c r="J160" i="23"/>
  <c r="J159" i="23" s="1"/>
  <c r="J158" i="23" s="1"/>
  <c r="L155" i="23"/>
  <c r="L154" i="23" s="1"/>
  <c r="L153" i="23" s="1"/>
  <c r="K155" i="23"/>
  <c r="J155" i="23"/>
  <c r="J154" i="23" s="1"/>
  <c r="J153" i="23" s="1"/>
  <c r="I155" i="23"/>
  <c r="K154" i="23"/>
  <c r="I154" i="23"/>
  <c r="I153" i="23" s="1"/>
  <c r="K153" i="23"/>
  <c r="L151" i="23"/>
  <c r="L150" i="23" s="1"/>
  <c r="K151" i="23"/>
  <c r="J151" i="23"/>
  <c r="J150" i="23" s="1"/>
  <c r="I151" i="23"/>
  <c r="K150" i="23"/>
  <c r="I150" i="23"/>
  <c r="L147" i="23"/>
  <c r="K147" i="23"/>
  <c r="K146" i="23" s="1"/>
  <c r="K145" i="23" s="1"/>
  <c r="J147" i="23"/>
  <c r="I147" i="23"/>
  <c r="I146" i="23" s="1"/>
  <c r="I145" i="23" s="1"/>
  <c r="L146" i="23"/>
  <c r="L145" i="23" s="1"/>
  <c r="J146" i="23"/>
  <c r="J145" i="23" s="1"/>
  <c r="L142" i="23"/>
  <c r="K142" i="23"/>
  <c r="K141" i="23" s="1"/>
  <c r="K140" i="23" s="1"/>
  <c r="J142" i="23"/>
  <c r="I142" i="23"/>
  <c r="I141" i="23" s="1"/>
  <c r="I140" i="23" s="1"/>
  <c r="I139" i="23" s="1"/>
  <c r="L141" i="23"/>
  <c r="L140" i="23" s="1"/>
  <c r="J141" i="23"/>
  <c r="J140" i="23" s="1"/>
  <c r="J139" i="23" s="1"/>
  <c r="L137" i="23"/>
  <c r="L136" i="23" s="1"/>
  <c r="L135" i="23" s="1"/>
  <c r="K137" i="23"/>
  <c r="J137" i="23"/>
  <c r="J136" i="23" s="1"/>
  <c r="J135" i="23" s="1"/>
  <c r="I137" i="23"/>
  <c r="K136" i="23"/>
  <c r="I136" i="23"/>
  <c r="I135" i="23" s="1"/>
  <c r="K135" i="23"/>
  <c r="L133" i="23"/>
  <c r="L132" i="23" s="1"/>
  <c r="L131" i="23" s="1"/>
  <c r="K133" i="23"/>
  <c r="J133" i="23"/>
  <c r="J132" i="23" s="1"/>
  <c r="J131" i="23" s="1"/>
  <c r="I133" i="23"/>
  <c r="K132" i="23"/>
  <c r="I132" i="23"/>
  <c r="I131" i="23" s="1"/>
  <c r="K131" i="23"/>
  <c r="L129" i="23"/>
  <c r="L128" i="23" s="1"/>
  <c r="L127" i="23" s="1"/>
  <c r="K129" i="23"/>
  <c r="J129" i="23"/>
  <c r="J128" i="23" s="1"/>
  <c r="J127" i="23" s="1"/>
  <c r="I129" i="23"/>
  <c r="K128" i="23"/>
  <c r="I128" i="23"/>
  <c r="I127" i="23" s="1"/>
  <c r="K127" i="23"/>
  <c r="L125" i="23"/>
  <c r="L124" i="23" s="1"/>
  <c r="L123" i="23" s="1"/>
  <c r="K125" i="23"/>
  <c r="J125" i="23"/>
  <c r="J124" i="23" s="1"/>
  <c r="J123" i="23" s="1"/>
  <c r="I125" i="23"/>
  <c r="K124" i="23"/>
  <c r="I124" i="23"/>
  <c r="I123" i="23" s="1"/>
  <c r="K123" i="23"/>
  <c r="L121" i="23"/>
  <c r="L120" i="23" s="1"/>
  <c r="L119" i="23" s="1"/>
  <c r="K121" i="23"/>
  <c r="J121" i="23"/>
  <c r="J120" i="23" s="1"/>
  <c r="J119" i="23" s="1"/>
  <c r="I121" i="23"/>
  <c r="K120" i="23"/>
  <c r="I120" i="23"/>
  <c r="I119" i="23" s="1"/>
  <c r="K119" i="23"/>
  <c r="L116" i="23"/>
  <c r="L115" i="23" s="1"/>
  <c r="L114" i="23" s="1"/>
  <c r="L113" i="23" s="1"/>
  <c r="K116" i="23"/>
  <c r="J116" i="23"/>
  <c r="J115" i="23" s="1"/>
  <c r="J114" i="23" s="1"/>
  <c r="I116" i="23"/>
  <c r="K115" i="23"/>
  <c r="I115" i="23"/>
  <c r="I114" i="23" s="1"/>
  <c r="K114" i="23"/>
  <c r="K113" i="23" s="1"/>
  <c r="L110" i="23"/>
  <c r="L109" i="23" s="1"/>
  <c r="K110" i="23"/>
  <c r="J110" i="23"/>
  <c r="J109" i="23" s="1"/>
  <c r="I110" i="23"/>
  <c r="I109" i="23" s="1"/>
  <c r="K109" i="23"/>
  <c r="L106" i="23"/>
  <c r="L105" i="23" s="1"/>
  <c r="L104" i="23" s="1"/>
  <c r="K106" i="23"/>
  <c r="J106" i="23"/>
  <c r="J105" i="23" s="1"/>
  <c r="J104" i="23" s="1"/>
  <c r="I106" i="23"/>
  <c r="K105" i="23"/>
  <c r="I105" i="23"/>
  <c r="K104" i="23"/>
  <c r="L101" i="23"/>
  <c r="L100" i="23" s="1"/>
  <c r="L99" i="23" s="1"/>
  <c r="K101" i="23"/>
  <c r="J101" i="23"/>
  <c r="J100" i="23" s="1"/>
  <c r="J99" i="23" s="1"/>
  <c r="I101" i="23"/>
  <c r="K100" i="23"/>
  <c r="I100" i="23"/>
  <c r="I99" i="23" s="1"/>
  <c r="K99" i="23"/>
  <c r="L96" i="23"/>
  <c r="L95" i="23" s="1"/>
  <c r="L94" i="23" s="1"/>
  <c r="K96" i="23"/>
  <c r="J96" i="23"/>
  <c r="J95" i="23" s="1"/>
  <c r="J94" i="23" s="1"/>
  <c r="I96" i="23"/>
  <c r="K95" i="23"/>
  <c r="I95" i="23"/>
  <c r="I94" i="23" s="1"/>
  <c r="K94" i="23"/>
  <c r="K93" i="23" s="1"/>
  <c r="L89" i="23"/>
  <c r="L88" i="23" s="1"/>
  <c r="L87" i="23" s="1"/>
  <c r="L86" i="23" s="1"/>
  <c r="K89" i="23"/>
  <c r="J89" i="23"/>
  <c r="J88" i="23" s="1"/>
  <c r="J87" i="23" s="1"/>
  <c r="J86" i="23" s="1"/>
  <c r="I89" i="23"/>
  <c r="I88" i="23" s="1"/>
  <c r="I87" i="23" s="1"/>
  <c r="I86" i="23" s="1"/>
  <c r="K88" i="23"/>
  <c r="K87" i="23" s="1"/>
  <c r="K86" i="23" s="1"/>
  <c r="L84" i="23"/>
  <c r="K84" i="23"/>
  <c r="K83" i="23" s="1"/>
  <c r="K82" i="23" s="1"/>
  <c r="J84" i="23"/>
  <c r="I84" i="23"/>
  <c r="I83" i="23" s="1"/>
  <c r="I82" i="23" s="1"/>
  <c r="L83" i="23"/>
  <c r="L82" i="23" s="1"/>
  <c r="J83" i="23"/>
  <c r="J82" i="23" s="1"/>
  <c r="L78" i="23"/>
  <c r="K78" i="23"/>
  <c r="K77" i="23" s="1"/>
  <c r="K66" i="23" s="1"/>
  <c r="J78" i="23"/>
  <c r="I78" i="23"/>
  <c r="I77" i="23" s="1"/>
  <c r="L77" i="23"/>
  <c r="J77" i="23"/>
  <c r="L73" i="23"/>
  <c r="K73" i="23"/>
  <c r="J73" i="23"/>
  <c r="J72" i="23" s="1"/>
  <c r="I73" i="23"/>
  <c r="I72" i="23" s="1"/>
  <c r="L72" i="23"/>
  <c r="K72" i="23"/>
  <c r="L68" i="23"/>
  <c r="L67" i="23" s="1"/>
  <c r="L66" i="23" s="1"/>
  <c r="K68" i="23"/>
  <c r="J68" i="23"/>
  <c r="J67" i="23" s="1"/>
  <c r="J66" i="23" s="1"/>
  <c r="I68" i="23"/>
  <c r="K67" i="23"/>
  <c r="I67" i="23"/>
  <c r="L49" i="23"/>
  <c r="L48" i="23" s="1"/>
  <c r="L47" i="23" s="1"/>
  <c r="L46" i="23" s="1"/>
  <c r="K49" i="23"/>
  <c r="J49" i="23"/>
  <c r="J48" i="23" s="1"/>
  <c r="J47" i="23" s="1"/>
  <c r="J46" i="23" s="1"/>
  <c r="I49" i="23"/>
  <c r="I48" i="23" s="1"/>
  <c r="I47" i="23" s="1"/>
  <c r="I46" i="23" s="1"/>
  <c r="K48" i="23"/>
  <c r="K47" i="23" s="1"/>
  <c r="K46" i="23" s="1"/>
  <c r="L44" i="23"/>
  <c r="K44" i="23"/>
  <c r="K43" i="23" s="1"/>
  <c r="K42" i="23" s="1"/>
  <c r="J44" i="23"/>
  <c r="I44" i="23"/>
  <c r="I43" i="23" s="1"/>
  <c r="I42" i="23" s="1"/>
  <c r="L43" i="23"/>
  <c r="L42" i="23" s="1"/>
  <c r="J43" i="23"/>
  <c r="J42" i="23" s="1"/>
  <c r="L40" i="23"/>
  <c r="K40" i="23"/>
  <c r="J40" i="23"/>
  <c r="I40" i="23"/>
  <c r="L38" i="23"/>
  <c r="L37" i="23" s="1"/>
  <c r="L36" i="23" s="1"/>
  <c r="K38" i="23"/>
  <c r="J38" i="23"/>
  <c r="J37" i="23" s="1"/>
  <c r="J36" i="23" s="1"/>
  <c r="I38" i="23"/>
  <c r="K37" i="23"/>
  <c r="I37" i="23"/>
  <c r="I36" i="23" s="1"/>
  <c r="I35" i="23" s="1"/>
  <c r="K36" i="23"/>
  <c r="K35" i="23" s="1"/>
  <c r="L365" i="5"/>
  <c r="L364" i="5" s="1"/>
  <c r="K365" i="5"/>
  <c r="J365" i="5"/>
  <c r="I365" i="5"/>
  <c r="K364" i="5"/>
  <c r="J364" i="5"/>
  <c r="I364" i="5"/>
  <c r="L362" i="5"/>
  <c r="K362" i="5"/>
  <c r="K361" i="5" s="1"/>
  <c r="J362" i="5"/>
  <c r="I362" i="5"/>
  <c r="I361" i="5" s="1"/>
  <c r="L361" i="5"/>
  <c r="J361" i="5"/>
  <c r="L359" i="5"/>
  <c r="L358" i="5" s="1"/>
  <c r="K359" i="5"/>
  <c r="J359" i="5"/>
  <c r="J358" i="5" s="1"/>
  <c r="I359" i="5"/>
  <c r="K358" i="5"/>
  <c r="I358" i="5"/>
  <c r="L355" i="5"/>
  <c r="L354" i="5" s="1"/>
  <c r="K355" i="5"/>
  <c r="J355" i="5"/>
  <c r="I355" i="5"/>
  <c r="K354" i="5"/>
  <c r="J354" i="5"/>
  <c r="I354" i="5"/>
  <c r="L351" i="5"/>
  <c r="K351" i="5"/>
  <c r="K350" i="5" s="1"/>
  <c r="J351" i="5"/>
  <c r="I351" i="5"/>
  <c r="I350" i="5" s="1"/>
  <c r="L350" i="5"/>
  <c r="J350" i="5"/>
  <c r="L347" i="5"/>
  <c r="L346" i="5" s="1"/>
  <c r="K347" i="5"/>
  <c r="J347" i="5"/>
  <c r="J346" i="5" s="1"/>
  <c r="J336" i="5" s="1"/>
  <c r="I347" i="5"/>
  <c r="K346" i="5"/>
  <c r="I346" i="5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I338" i="5"/>
  <c r="I337" i="5" s="1"/>
  <c r="L337" i="5"/>
  <c r="J337" i="5"/>
  <c r="L333" i="5"/>
  <c r="K333" i="5"/>
  <c r="K332" i="5" s="1"/>
  <c r="J333" i="5"/>
  <c r="I333" i="5"/>
  <c r="I332" i="5" s="1"/>
  <c r="L332" i="5"/>
  <c r="J332" i="5"/>
  <c r="L330" i="5"/>
  <c r="L329" i="5" s="1"/>
  <c r="K330" i="5"/>
  <c r="J330" i="5"/>
  <c r="J329" i="5" s="1"/>
  <c r="I330" i="5"/>
  <c r="K329" i="5"/>
  <c r="I329" i="5"/>
  <c r="L327" i="5"/>
  <c r="L326" i="5" s="1"/>
  <c r="K327" i="5"/>
  <c r="K326" i="5" s="1"/>
  <c r="J327" i="5"/>
  <c r="I327" i="5"/>
  <c r="J326" i="5"/>
  <c r="I326" i="5"/>
  <c r="L323" i="5"/>
  <c r="K323" i="5"/>
  <c r="K322" i="5" s="1"/>
  <c r="J323" i="5"/>
  <c r="I323" i="5"/>
  <c r="I322" i="5" s="1"/>
  <c r="L322" i="5"/>
  <c r="J322" i="5"/>
  <c r="L319" i="5"/>
  <c r="L318" i="5" s="1"/>
  <c r="K319" i="5"/>
  <c r="J319" i="5"/>
  <c r="J318" i="5" s="1"/>
  <c r="I319" i="5"/>
  <c r="K318" i="5"/>
  <c r="I318" i="5"/>
  <c r="L315" i="5"/>
  <c r="L314" i="5" s="1"/>
  <c r="K315" i="5"/>
  <c r="J315" i="5"/>
  <c r="I315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J306" i="5"/>
  <c r="J305" i="5" s="1"/>
  <c r="I306" i="5"/>
  <c r="K305" i="5"/>
  <c r="I305" i="5"/>
  <c r="I304" i="5" s="1"/>
  <c r="L300" i="5"/>
  <c r="K300" i="5"/>
  <c r="K299" i="5" s="1"/>
  <c r="J300" i="5"/>
  <c r="I300" i="5"/>
  <c r="I299" i="5" s="1"/>
  <c r="L299" i="5"/>
  <c r="J299" i="5"/>
  <c r="L297" i="5"/>
  <c r="L296" i="5" s="1"/>
  <c r="K297" i="5"/>
  <c r="J297" i="5"/>
  <c r="J296" i="5" s="1"/>
  <c r="I297" i="5"/>
  <c r="K296" i="5"/>
  <c r="I296" i="5"/>
  <c r="L294" i="5"/>
  <c r="L293" i="5" s="1"/>
  <c r="K294" i="5"/>
  <c r="J294" i="5"/>
  <c r="I294" i="5"/>
  <c r="K293" i="5"/>
  <c r="J293" i="5"/>
  <c r="I293" i="5"/>
  <c r="L290" i="5"/>
  <c r="K290" i="5"/>
  <c r="K289" i="5" s="1"/>
  <c r="J290" i="5"/>
  <c r="I290" i="5"/>
  <c r="I289" i="5" s="1"/>
  <c r="L289" i="5"/>
  <c r="J289" i="5"/>
  <c r="L286" i="5"/>
  <c r="L285" i="5" s="1"/>
  <c r="K286" i="5"/>
  <c r="J286" i="5"/>
  <c r="J285" i="5" s="1"/>
  <c r="I286" i="5"/>
  <c r="K285" i="5"/>
  <c r="I285" i="5"/>
  <c r="L282" i="5"/>
  <c r="L281" i="5" s="1"/>
  <c r="K282" i="5"/>
  <c r="J282" i="5"/>
  <c r="I282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J273" i="5"/>
  <c r="J272" i="5" s="1"/>
  <c r="I273" i="5"/>
  <c r="K272" i="5"/>
  <c r="K271" i="5" s="1"/>
  <c r="I272" i="5"/>
  <c r="I271" i="5" s="1"/>
  <c r="L268" i="5"/>
  <c r="L267" i="5" s="1"/>
  <c r="K268" i="5"/>
  <c r="J268" i="5"/>
  <c r="J267" i="5" s="1"/>
  <c r="I268" i="5"/>
  <c r="K267" i="5"/>
  <c r="I267" i="5"/>
  <c r="L265" i="5"/>
  <c r="L264" i="5" s="1"/>
  <c r="K265" i="5"/>
  <c r="J265" i="5"/>
  <c r="I265" i="5"/>
  <c r="K264" i="5"/>
  <c r="J264" i="5"/>
  <c r="I264" i="5"/>
  <c r="L262" i="5"/>
  <c r="K262" i="5"/>
  <c r="K261" i="5" s="1"/>
  <c r="J262" i="5"/>
  <c r="I262" i="5"/>
  <c r="I261" i="5" s="1"/>
  <c r="L261" i="5"/>
  <c r="J261" i="5"/>
  <c r="L258" i="5"/>
  <c r="L257" i="5" s="1"/>
  <c r="K258" i="5"/>
  <c r="J258" i="5"/>
  <c r="J257" i="5" s="1"/>
  <c r="I258" i="5"/>
  <c r="K257" i="5"/>
  <c r="I257" i="5"/>
  <c r="L254" i="5"/>
  <c r="L253" i="5" s="1"/>
  <c r="K254" i="5"/>
  <c r="J254" i="5"/>
  <c r="I254" i="5"/>
  <c r="K253" i="5"/>
  <c r="J253" i="5"/>
  <c r="I253" i="5"/>
  <c r="L250" i="5"/>
  <c r="K250" i="5"/>
  <c r="K249" i="5" s="1"/>
  <c r="K239" i="5" s="1"/>
  <c r="J250" i="5"/>
  <c r="I250" i="5"/>
  <c r="I249" i="5" s="1"/>
  <c r="I239" i="5" s="1"/>
  <c r="I238" i="5" s="1"/>
  <c r="L249" i="5"/>
  <c r="J249" i="5"/>
  <c r="L246" i="5"/>
  <c r="K246" i="5"/>
  <c r="J246" i="5"/>
  <c r="I246" i="5"/>
  <c r="L243" i="5"/>
  <c r="K243" i="5"/>
  <c r="J243" i="5"/>
  <c r="I243" i="5"/>
  <c r="L241" i="5"/>
  <c r="L240" i="5" s="1"/>
  <c r="K241" i="5"/>
  <c r="J241" i="5"/>
  <c r="I241" i="5"/>
  <c r="K240" i="5"/>
  <c r="J240" i="5"/>
  <c r="J239" i="5" s="1"/>
  <c r="I240" i="5"/>
  <c r="L234" i="5"/>
  <c r="L233" i="5" s="1"/>
  <c r="L232" i="5" s="1"/>
  <c r="K234" i="5"/>
  <c r="J234" i="5"/>
  <c r="J233" i="5" s="1"/>
  <c r="J232" i="5" s="1"/>
  <c r="I234" i="5"/>
  <c r="K233" i="5"/>
  <c r="K232" i="5" s="1"/>
  <c r="I233" i="5"/>
  <c r="I232" i="5" s="1"/>
  <c r="L230" i="5"/>
  <c r="L229" i="5" s="1"/>
  <c r="L228" i="5" s="1"/>
  <c r="K230" i="5"/>
  <c r="J230" i="5"/>
  <c r="J229" i="5" s="1"/>
  <c r="J228" i="5" s="1"/>
  <c r="I230" i="5"/>
  <c r="K229" i="5"/>
  <c r="K228" i="5" s="1"/>
  <c r="I229" i="5"/>
  <c r="I228" i="5" s="1"/>
  <c r="L221" i="5"/>
  <c r="L220" i="5" s="1"/>
  <c r="K221" i="5"/>
  <c r="J221" i="5"/>
  <c r="J220" i="5" s="1"/>
  <c r="I221" i="5"/>
  <c r="K220" i="5"/>
  <c r="I220" i="5"/>
  <c r="L218" i="5"/>
  <c r="L217" i="5" s="1"/>
  <c r="L216" i="5" s="1"/>
  <c r="K218" i="5"/>
  <c r="J218" i="5"/>
  <c r="I218" i="5"/>
  <c r="K217" i="5"/>
  <c r="J217" i="5"/>
  <c r="I217" i="5"/>
  <c r="K216" i="5"/>
  <c r="I216" i="5"/>
  <c r="L211" i="5"/>
  <c r="L210" i="5" s="1"/>
  <c r="L209" i="5" s="1"/>
  <c r="K211" i="5"/>
  <c r="J211" i="5"/>
  <c r="I211" i="5"/>
  <c r="K210" i="5"/>
  <c r="J210" i="5"/>
  <c r="J209" i="5" s="1"/>
  <c r="I210" i="5"/>
  <c r="K209" i="5"/>
  <c r="I209" i="5"/>
  <c r="L207" i="5"/>
  <c r="L206" i="5" s="1"/>
  <c r="K207" i="5"/>
  <c r="J207" i="5"/>
  <c r="I207" i="5"/>
  <c r="K206" i="5"/>
  <c r="J206" i="5"/>
  <c r="I206" i="5"/>
  <c r="L202" i="5"/>
  <c r="K202" i="5"/>
  <c r="K201" i="5" s="1"/>
  <c r="J202" i="5"/>
  <c r="I202" i="5"/>
  <c r="I201" i="5" s="1"/>
  <c r="L201" i="5"/>
  <c r="J201" i="5"/>
  <c r="L196" i="5"/>
  <c r="L195" i="5" s="1"/>
  <c r="K196" i="5"/>
  <c r="J196" i="5"/>
  <c r="J195" i="5" s="1"/>
  <c r="J186" i="5" s="1"/>
  <c r="I196" i="5"/>
  <c r="K195" i="5"/>
  <c r="I195" i="5"/>
  <c r="L191" i="5"/>
  <c r="L190" i="5" s="1"/>
  <c r="K191" i="5"/>
  <c r="J191" i="5"/>
  <c r="I191" i="5"/>
  <c r="K190" i="5"/>
  <c r="J190" i="5"/>
  <c r="I190" i="5"/>
  <c r="L188" i="5"/>
  <c r="K188" i="5"/>
  <c r="K187" i="5" s="1"/>
  <c r="J188" i="5"/>
  <c r="I188" i="5"/>
  <c r="I187" i="5" s="1"/>
  <c r="L187" i="5"/>
  <c r="J187" i="5"/>
  <c r="L180" i="5"/>
  <c r="L179" i="5" s="1"/>
  <c r="K180" i="5"/>
  <c r="J180" i="5"/>
  <c r="J179" i="5" s="1"/>
  <c r="I180" i="5"/>
  <c r="K179" i="5"/>
  <c r="I179" i="5"/>
  <c r="L175" i="5"/>
  <c r="L174" i="5" s="1"/>
  <c r="K175" i="5"/>
  <c r="J175" i="5"/>
  <c r="I175" i="5"/>
  <c r="K174" i="5"/>
  <c r="J174" i="5"/>
  <c r="J173" i="5" s="1"/>
  <c r="I174" i="5"/>
  <c r="K173" i="5"/>
  <c r="I173" i="5"/>
  <c r="L171" i="5"/>
  <c r="L170" i="5" s="1"/>
  <c r="L169" i="5" s="1"/>
  <c r="K171" i="5"/>
  <c r="J171" i="5"/>
  <c r="I171" i="5"/>
  <c r="K170" i="5"/>
  <c r="J170" i="5"/>
  <c r="J169" i="5" s="1"/>
  <c r="I170" i="5"/>
  <c r="K169" i="5"/>
  <c r="K168" i="5" s="1"/>
  <c r="I169" i="5"/>
  <c r="I168" i="5" s="1"/>
  <c r="L166" i="5"/>
  <c r="L165" i="5" s="1"/>
  <c r="K166" i="5"/>
  <c r="J166" i="5"/>
  <c r="J165" i="5" s="1"/>
  <c r="I166" i="5"/>
  <c r="K165" i="5"/>
  <c r="I165" i="5"/>
  <c r="L161" i="5"/>
  <c r="L160" i="5" s="1"/>
  <c r="K161" i="5"/>
  <c r="K160" i="5" s="1"/>
  <c r="K159" i="5" s="1"/>
  <c r="K158" i="5" s="1"/>
  <c r="J161" i="5"/>
  <c r="I161" i="5"/>
  <c r="J160" i="5"/>
  <c r="J159" i="5" s="1"/>
  <c r="J158" i="5" s="1"/>
  <c r="I160" i="5"/>
  <c r="I159" i="5"/>
  <c r="I158" i="5" s="1"/>
  <c r="L155" i="5"/>
  <c r="L154" i="5" s="1"/>
  <c r="L153" i="5" s="1"/>
  <c r="K155" i="5"/>
  <c r="J155" i="5"/>
  <c r="J154" i="5" s="1"/>
  <c r="J153" i="5" s="1"/>
  <c r="I155" i="5"/>
  <c r="K154" i="5"/>
  <c r="K153" i="5" s="1"/>
  <c r="I154" i="5"/>
  <c r="I153" i="5" s="1"/>
  <c r="L151" i="5"/>
  <c r="L150" i="5" s="1"/>
  <c r="K151" i="5"/>
  <c r="J151" i="5"/>
  <c r="J150" i="5" s="1"/>
  <c r="I151" i="5"/>
  <c r="K150" i="5"/>
  <c r="I150" i="5"/>
  <c r="L147" i="5"/>
  <c r="L146" i="5" s="1"/>
  <c r="L145" i="5" s="1"/>
  <c r="K147" i="5"/>
  <c r="K146" i="5" s="1"/>
  <c r="K145" i="5" s="1"/>
  <c r="J147" i="5"/>
  <c r="I147" i="5"/>
  <c r="J146" i="5"/>
  <c r="J145" i="5" s="1"/>
  <c r="I146" i="5"/>
  <c r="I145" i="5"/>
  <c r="L142" i="5"/>
  <c r="L141" i="5" s="1"/>
  <c r="L140" i="5" s="1"/>
  <c r="L139" i="5" s="1"/>
  <c r="K142" i="5"/>
  <c r="K141" i="5" s="1"/>
  <c r="K140" i="5" s="1"/>
  <c r="J142" i="5"/>
  <c r="I142" i="5"/>
  <c r="I141" i="5" s="1"/>
  <c r="I140" i="5" s="1"/>
  <c r="I139" i="5" s="1"/>
  <c r="J141" i="5"/>
  <c r="J140" i="5" s="1"/>
  <c r="J139" i="5" s="1"/>
  <c r="L137" i="5"/>
  <c r="L136" i="5" s="1"/>
  <c r="L135" i="5" s="1"/>
  <c r="K137" i="5"/>
  <c r="J137" i="5"/>
  <c r="J136" i="5" s="1"/>
  <c r="J135" i="5" s="1"/>
  <c r="I137" i="5"/>
  <c r="K136" i="5"/>
  <c r="K135" i="5" s="1"/>
  <c r="I136" i="5"/>
  <c r="I135" i="5" s="1"/>
  <c r="L133" i="5"/>
  <c r="L132" i="5" s="1"/>
  <c r="L131" i="5" s="1"/>
  <c r="K133" i="5"/>
  <c r="J133" i="5"/>
  <c r="J132" i="5" s="1"/>
  <c r="J131" i="5" s="1"/>
  <c r="I133" i="5"/>
  <c r="K132" i="5"/>
  <c r="K131" i="5" s="1"/>
  <c r="I132" i="5"/>
  <c r="I131" i="5" s="1"/>
  <c r="L129" i="5"/>
  <c r="L128" i="5" s="1"/>
  <c r="L127" i="5" s="1"/>
  <c r="K129" i="5"/>
  <c r="J129" i="5"/>
  <c r="J128" i="5" s="1"/>
  <c r="J127" i="5" s="1"/>
  <c r="I129" i="5"/>
  <c r="K128" i="5"/>
  <c r="K127" i="5" s="1"/>
  <c r="I128" i="5"/>
  <c r="I127" i="5" s="1"/>
  <c r="L125" i="5"/>
  <c r="L124" i="5" s="1"/>
  <c r="L123" i="5" s="1"/>
  <c r="K125" i="5"/>
  <c r="J125" i="5"/>
  <c r="J124" i="5" s="1"/>
  <c r="J123" i="5" s="1"/>
  <c r="I125" i="5"/>
  <c r="K124" i="5"/>
  <c r="K123" i="5" s="1"/>
  <c r="I124" i="5"/>
  <c r="I123" i="5" s="1"/>
  <c r="L121" i="5"/>
  <c r="L120" i="5" s="1"/>
  <c r="L119" i="5" s="1"/>
  <c r="K121" i="5"/>
  <c r="J121" i="5"/>
  <c r="J120" i="5" s="1"/>
  <c r="J119" i="5" s="1"/>
  <c r="I121" i="5"/>
  <c r="K120" i="5"/>
  <c r="K119" i="5" s="1"/>
  <c r="I120" i="5"/>
  <c r="I119" i="5" s="1"/>
  <c r="L116" i="5"/>
  <c r="L115" i="5" s="1"/>
  <c r="L114" i="5" s="1"/>
  <c r="L113" i="5" s="1"/>
  <c r="K116" i="5"/>
  <c r="J116" i="5"/>
  <c r="J115" i="5" s="1"/>
  <c r="J114" i="5" s="1"/>
  <c r="J113" i="5" s="1"/>
  <c r="I116" i="5"/>
  <c r="K115" i="5"/>
  <c r="K114" i="5" s="1"/>
  <c r="I115" i="5"/>
  <c r="I114" i="5" s="1"/>
  <c r="I113" i="5" s="1"/>
  <c r="L110" i="5"/>
  <c r="K110" i="5"/>
  <c r="K109" i="5" s="1"/>
  <c r="J110" i="5"/>
  <c r="I110" i="5"/>
  <c r="I109" i="5" s="1"/>
  <c r="L109" i="5"/>
  <c r="J109" i="5"/>
  <c r="L106" i="5"/>
  <c r="L105" i="5" s="1"/>
  <c r="L104" i="5" s="1"/>
  <c r="K106" i="5"/>
  <c r="J106" i="5"/>
  <c r="J105" i="5" s="1"/>
  <c r="J104" i="5" s="1"/>
  <c r="I106" i="5"/>
  <c r="K105" i="5"/>
  <c r="K104" i="5" s="1"/>
  <c r="I105" i="5"/>
  <c r="I104" i="5" s="1"/>
  <c r="L101" i="5"/>
  <c r="L100" i="5" s="1"/>
  <c r="L99" i="5" s="1"/>
  <c r="K101" i="5"/>
  <c r="J101" i="5"/>
  <c r="J100" i="5" s="1"/>
  <c r="J99" i="5" s="1"/>
  <c r="I101" i="5"/>
  <c r="K100" i="5"/>
  <c r="K99" i="5" s="1"/>
  <c r="I100" i="5"/>
  <c r="I99" i="5" s="1"/>
  <c r="L96" i="5"/>
  <c r="L95" i="5" s="1"/>
  <c r="L94" i="5" s="1"/>
  <c r="L93" i="5" s="1"/>
  <c r="K96" i="5"/>
  <c r="J96" i="5"/>
  <c r="J95" i="5" s="1"/>
  <c r="J94" i="5" s="1"/>
  <c r="J93" i="5" s="1"/>
  <c r="I96" i="5"/>
  <c r="K95" i="5"/>
  <c r="K94" i="5" s="1"/>
  <c r="K93" i="5" s="1"/>
  <c r="I95" i="5"/>
  <c r="I94" i="5" s="1"/>
  <c r="I93" i="5" s="1"/>
  <c r="L89" i="5"/>
  <c r="K89" i="5"/>
  <c r="K88" i="5" s="1"/>
  <c r="K87" i="5" s="1"/>
  <c r="K86" i="5" s="1"/>
  <c r="J89" i="5"/>
  <c r="I89" i="5"/>
  <c r="I88" i="5" s="1"/>
  <c r="I87" i="5" s="1"/>
  <c r="I86" i="5" s="1"/>
  <c r="L88" i="5"/>
  <c r="L87" i="5" s="1"/>
  <c r="L86" i="5" s="1"/>
  <c r="J88" i="5"/>
  <c r="J87" i="5"/>
  <c r="J86" i="5" s="1"/>
  <c r="L84" i="5"/>
  <c r="L83" i="5" s="1"/>
  <c r="L82" i="5" s="1"/>
  <c r="K84" i="5"/>
  <c r="J84" i="5"/>
  <c r="I84" i="5"/>
  <c r="K83" i="5"/>
  <c r="J83" i="5"/>
  <c r="J82" i="5" s="1"/>
  <c r="I83" i="5"/>
  <c r="K82" i="5"/>
  <c r="I82" i="5"/>
  <c r="L78" i="5"/>
  <c r="L77" i="5" s="1"/>
  <c r="K78" i="5"/>
  <c r="J78" i="5"/>
  <c r="I78" i="5"/>
  <c r="K77" i="5"/>
  <c r="J77" i="5"/>
  <c r="I77" i="5"/>
  <c r="L73" i="5"/>
  <c r="K73" i="5"/>
  <c r="K72" i="5" s="1"/>
  <c r="J73" i="5"/>
  <c r="I73" i="5"/>
  <c r="I72" i="5" s="1"/>
  <c r="L72" i="5"/>
  <c r="J72" i="5"/>
  <c r="L68" i="5"/>
  <c r="L67" i="5" s="1"/>
  <c r="L66" i="5" s="1"/>
  <c r="L65" i="5" s="1"/>
  <c r="K68" i="5"/>
  <c r="J68" i="5"/>
  <c r="J67" i="5" s="1"/>
  <c r="J66" i="5" s="1"/>
  <c r="J65" i="5" s="1"/>
  <c r="I68" i="5"/>
  <c r="K67" i="5"/>
  <c r="K66" i="5" s="1"/>
  <c r="K65" i="5" s="1"/>
  <c r="I67" i="5"/>
  <c r="I66" i="5" s="1"/>
  <c r="I65" i="5" s="1"/>
  <c r="L49" i="5"/>
  <c r="K49" i="5"/>
  <c r="K48" i="5" s="1"/>
  <c r="K47" i="5" s="1"/>
  <c r="K46" i="5" s="1"/>
  <c r="J49" i="5"/>
  <c r="J48" i="5" s="1"/>
  <c r="J47" i="5" s="1"/>
  <c r="J46" i="5" s="1"/>
  <c r="I49" i="5"/>
  <c r="I48" i="5" s="1"/>
  <c r="I47" i="5" s="1"/>
  <c r="I46" i="5" s="1"/>
  <c r="L48" i="5"/>
  <c r="L47" i="5" s="1"/>
  <c r="L46" i="5" s="1"/>
  <c r="L44" i="5"/>
  <c r="L43" i="5" s="1"/>
  <c r="L42" i="5" s="1"/>
  <c r="K44" i="5"/>
  <c r="K43" i="5" s="1"/>
  <c r="K42" i="5" s="1"/>
  <c r="J44" i="5"/>
  <c r="I44" i="5"/>
  <c r="J43" i="5"/>
  <c r="J42" i="5" s="1"/>
  <c r="I43" i="5"/>
  <c r="I42" i="5"/>
  <c r="L40" i="5"/>
  <c r="K40" i="5"/>
  <c r="J40" i="5"/>
  <c r="I40" i="5"/>
  <c r="L38" i="5"/>
  <c r="L37" i="5" s="1"/>
  <c r="L36" i="5" s="1"/>
  <c r="L35" i="5" s="1"/>
  <c r="K38" i="5"/>
  <c r="J38" i="5"/>
  <c r="J37" i="5" s="1"/>
  <c r="J36" i="5" s="1"/>
  <c r="J35" i="5" s="1"/>
  <c r="I38" i="5"/>
  <c r="K37" i="5"/>
  <c r="K36" i="5" s="1"/>
  <c r="I37" i="5"/>
  <c r="I36" i="5" s="1"/>
  <c r="I35" i="5" s="1"/>
  <c r="L365" i="4"/>
  <c r="L364" i="4" s="1"/>
  <c r="K365" i="4"/>
  <c r="J365" i="4"/>
  <c r="I365" i="4"/>
  <c r="K364" i="4"/>
  <c r="J364" i="4"/>
  <c r="I364" i="4"/>
  <c r="L362" i="4"/>
  <c r="K362" i="4"/>
  <c r="J362" i="4"/>
  <c r="I362" i="4"/>
  <c r="I361" i="4" s="1"/>
  <c r="L361" i="4"/>
  <c r="K361" i="4"/>
  <c r="J361" i="4"/>
  <c r="L359" i="4"/>
  <c r="L358" i="4" s="1"/>
  <c r="K359" i="4"/>
  <c r="K358" i="4" s="1"/>
  <c r="J359" i="4"/>
  <c r="J358" i="4" s="1"/>
  <c r="I359" i="4"/>
  <c r="I358" i="4"/>
  <c r="L355" i="4"/>
  <c r="L354" i="4" s="1"/>
  <c r="K355" i="4"/>
  <c r="J355" i="4"/>
  <c r="I355" i="4"/>
  <c r="K354" i="4"/>
  <c r="J354" i="4"/>
  <c r="I354" i="4"/>
  <c r="L351" i="4"/>
  <c r="K351" i="4"/>
  <c r="J351" i="4"/>
  <c r="I351" i="4"/>
  <c r="I350" i="4" s="1"/>
  <c r="L350" i="4"/>
  <c r="K350" i="4"/>
  <c r="J350" i="4"/>
  <c r="L347" i="4"/>
  <c r="L346" i="4" s="1"/>
  <c r="K347" i="4"/>
  <c r="K346" i="4" s="1"/>
  <c r="K336" i="4" s="1"/>
  <c r="J347" i="4"/>
  <c r="J346" i="4" s="1"/>
  <c r="J336" i="4" s="1"/>
  <c r="I347" i="4"/>
  <c r="I346" i="4"/>
  <c r="L343" i="4"/>
  <c r="K343" i="4"/>
  <c r="J343" i="4"/>
  <c r="I343" i="4"/>
  <c r="L340" i="4"/>
  <c r="K340" i="4"/>
  <c r="J340" i="4"/>
  <c r="I340" i="4"/>
  <c r="L338" i="4"/>
  <c r="K338" i="4"/>
  <c r="J338" i="4"/>
  <c r="I338" i="4"/>
  <c r="I337" i="4" s="1"/>
  <c r="I336" i="4" s="1"/>
  <c r="L337" i="4"/>
  <c r="L336" i="4" s="1"/>
  <c r="K337" i="4"/>
  <c r="J337" i="4"/>
  <c r="L333" i="4"/>
  <c r="K333" i="4"/>
  <c r="J333" i="4"/>
  <c r="I333" i="4"/>
  <c r="I332" i="4" s="1"/>
  <c r="L332" i="4"/>
  <c r="K332" i="4"/>
  <c r="J332" i="4"/>
  <c r="L330" i="4"/>
  <c r="L329" i="4" s="1"/>
  <c r="K330" i="4"/>
  <c r="K329" i="4" s="1"/>
  <c r="J330" i="4"/>
  <c r="J329" i="4" s="1"/>
  <c r="I330" i="4"/>
  <c r="I329" i="4"/>
  <c r="L327" i="4"/>
  <c r="L326" i="4" s="1"/>
  <c r="K327" i="4"/>
  <c r="J327" i="4"/>
  <c r="I327" i="4"/>
  <c r="K326" i="4"/>
  <c r="J326" i="4"/>
  <c r="I326" i="4"/>
  <c r="L323" i="4"/>
  <c r="K323" i="4"/>
  <c r="J323" i="4"/>
  <c r="I323" i="4"/>
  <c r="I322" i="4" s="1"/>
  <c r="L322" i="4"/>
  <c r="K322" i="4"/>
  <c r="J322" i="4"/>
  <c r="L319" i="4"/>
  <c r="L318" i="4" s="1"/>
  <c r="K319" i="4"/>
  <c r="K318" i="4" s="1"/>
  <c r="J319" i="4"/>
  <c r="J318" i="4" s="1"/>
  <c r="I319" i="4"/>
  <c r="I318" i="4"/>
  <c r="L315" i="4"/>
  <c r="L314" i="4" s="1"/>
  <c r="K315" i="4"/>
  <c r="J315" i="4"/>
  <c r="I315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K306" i="4"/>
  <c r="K305" i="4" s="1"/>
  <c r="J306" i="4"/>
  <c r="J305" i="4" s="1"/>
  <c r="I306" i="4"/>
  <c r="I305" i="4"/>
  <c r="I304" i="4" s="1"/>
  <c r="L300" i="4"/>
  <c r="K300" i="4"/>
  <c r="J300" i="4"/>
  <c r="I300" i="4"/>
  <c r="I299" i="4" s="1"/>
  <c r="L299" i="4"/>
  <c r="K299" i="4"/>
  <c r="J299" i="4"/>
  <c r="L297" i="4"/>
  <c r="L296" i="4" s="1"/>
  <c r="K297" i="4"/>
  <c r="K296" i="4" s="1"/>
  <c r="J297" i="4"/>
  <c r="J296" i="4" s="1"/>
  <c r="I297" i="4"/>
  <c r="I296" i="4"/>
  <c r="L294" i="4"/>
  <c r="L293" i="4" s="1"/>
  <c r="K294" i="4"/>
  <c r="J294" i="4"/>
  <c r="I294" i="4"/>
  <c r="K293" i="4"/>
  <c r="J293" i="4"/>
  <c r="I293" i="4"/>
  <c r="L290" i="4"/>
  <c r="K290" i="4"/>
  <c r="J290" i="4"/>
  <c r="I290" i="4"/>
  <c r="I289" i="4" s="1"/>
  <c r="L289" i="4"/>
  <c r="K289" i="4"/>
  <c r="J289" i="4"/>
  <c r="L286" i="4"/>
  <c r="L285" i="4" s="1"/>
  <c r="K286" i="4"/>
  <c r="K285" i="4" s="1"/>
  <c r="J286" i="4"/>
  <c r="J285" i="4" s="1"/>
  <c r="I286" i="4"/>
  <c r="I285" i="4"/>
  <c r="L282" i="4"/>
  <c r="L281" i="4" s="1"/>
  <c r="K282" i="4"/>
  <c r="J282" i="4"/>
  <c r="I282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I273" i="4"/>
  <c r="I272" i="4"/>
  <c r="L268" i="4"/>
  <c r="L267" i="4" s="1"/>
  <c r="K268" i="4"/>
  <c r="K267" i="4" s="1"/>
  <c r="J268" i="4"/>
  <c r="J267" i="4" s="1"/>
  <c r="I268" i="4"/>
  <c r="I267" i="4"/>
  <c r="L265" i="4"/>
  <c r="L264" i="4" s="1"/>
  <c r="K265" i="4"/>
  <c r="J265" i="4"/>
  <c r="I265" i="4"/>
  <c r="K264" i="4"/>
  <c r="J264" i="4"/>
  <c r="I264" i="4"/>
  <c r="L262" i="4"/>
  <c r="K262" i="4"/>
  <c r="J262" i="4"/>
  <c r="I262" i="4"/>
  <c r="I261" i="4" s="1"/>
  <c r="L261" i="4"/>
  <c r="K261" i="4"/>
  <c r="J261" i="4"/>
  <c r="L258" i="4"/>
  <c r="L257" i="4" s="1"/>
  <c r="K258" i="4"/>
  <c r="K257" i="4" s="1"/>
  <c r="J258" i="4"/>
  <c r="J257" i="4" s="1"/>
  <c r="I258" i="4"/>
  <c r="I257" i="4"/>
  <c r="L254" i="4"/>
  <c r="L253" i="4" s="1"/>
  <c r="K254" i="4"/>
  <c r="J254" i="4"/>
  <c r="I254" i="4"/>
  <c r="K253" i="4"/>
  <c r="J253" i="4"/>
  <c r="I253" i="4"/>
  <c r="L250" i="4"/>
  <c r="K250" i="4"/>
  <c r="J250" i="4"/>
  <c r="I250" i="4"/>
  <c r="I249" i="4" s="1"/>
  <c r="L249" i="4"/>
  <c r="K249" i="4"/>
  <c r="J249" i="4"/>
  <c r="L246" i="4"/>
  <c r="K246" i="4"/>
  <c r="J246" i="4"/>
  <c r="I246" i="4"/>
  <c r="L243" i="4"/>
  <c r="K243" i="4"/>
  <c r="J243" i="4"/>
  <c r="I243" i="4"/>
  <c r="L241" i="4"/>
  <c r="L240" i="4" s="1"/>
  <c r="K241" i="4"/>
  <c r="J241" i="4"/>
  <c r="I241" i="4"/>
  <c r="K240" i="4"/>
  <c r="K239" i="4" s="1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/>
  <c r="I228" i="4" s="1"/>
  <c r="L221" i="4"/>
  <c r="L220" i="4" s="1"/>
  <c r="K221" i="4"/>
  <c r="K220" i="4" s="1"/>
  <c r="J221" i="4"/>
  <c r="J220" i="4" s="1"/>
  <c r="I221" i="4"/>
  <c r="I220" i="4"/>
  <c r="L218" i="4"/>
  <c r="L217" i="4" s="1"/>
  <c r="K218" i="4"/>
  <c r="J218" i="4"/>
  <c r="I218" i="4"/>
  <c r="K217" i="4"/>
  <c r="K216" i="4" s="1"/>
  <c r="J217" i="4"/>
  <c r="J216" i="4" s="1"/>
  <c r="I217" i="4"/>
  <c r="I216" i="4"/>
  <c r="L211" i="4"/>
  <c r="L210" i="4" s="1"/>
  <c r="L209" i="4" s="1"/>
  <c r="K211" i="4"/>
  <c r="J211" i="4"/>
  <c r="I211" i="4"/>
  <c r="K210" i="4"/>
  <c r="K209" i="4" s="1"/>
  <c r="J210" i="4"/>
  <c r="J209" i="4" s="1"/>
  <c r="I210" i="4"/>
  <c r="I209" i="4"/>
  <c r="L207" i="4"/>
  <c r="L206" i="4" s="1"/>
  <c r="K207" i="4"/>
  <c r="J207" i="4"/>
  <c r="I207" i="4"/>
  <c r="K206" i="4"/>
  <c r="J206" i="4"/>
  <c r="I206" i="4"/>
  <c r="L202" i="4"/>
  <c r="K202" i="4"/>
  <c r="J202" i="4"/>
  <c r="I202" i="4"/>
  <c r="I201" i="4" s="1"/>
  <c r="L201" i="4"/>
  <c r="K201" i="4"/>
  <c r="J201" i="4"/>
  <c r="L196" i="4"/>
  <c r="L195" i="4" s="1"/>
  <c r="K196" i="4"/>
  <c r="K195" i="4" s="1"/>
  <c r="K186" i="4" s="1"/>
  <c r="K185" i="4" s="1"/>
  <c r="J196" i="4"/>
  <c r="J195" i="4" s="1"/>
  <c r="J186" i="4" s="1"/>
  <c r="I196" i="4"/>
  <c r="I195" i="4"/>
  <c r="L191" i="4"/>
  <c r="L190" i="4" s="1"/>
  <c r="K191" i="4"/>
  <c r="J191" i="4"/>
  <c r="I191" i="4"/>
  <c r="K190" i="4"/>
  <c r="J190" i="4"/>
  <c r="I190" i="4"/>
  <c r="L188" i="4"/>
  <c r="K188" i="4"/>
  <c r="J188" i="4"/>
  <c r="I188" i="4"/>
  <c r="I187" i="4" s="1"/>
  <c r="L187" i="4"/>
  <c r="K187" i="4"/>
  <c r="J187" i="4"/>
  <c r="L180" i="4"/>
  <c r="L179" i="4" s="1"/>
  <c r="K180" i="4"/>
  <c r="K179" i="4" s="1"/>
  <c r="J180" i="4"/>
  <c r="J179" i="4" s="1"/>
  <c r="I180" i="4"/>
  <c r="I179" i="4"/>
  <c r="L175" i="4"/>
  <c r="L174" i="4" s="1"/>
  <c r="L173" i="4" s="1"/>
  <c r="K175" i="4"/>
  <c r="J175" i="4"/>
  <c r="I175" i="4"/>
  <c r="K174" i="4"/>
  <c r="J174" i="4"/>
  <c r="I174" i="4"/>
  <c r="I173" i="4"/>
  <c r="L171" i="4"/>
  <c r="L170" i="4" s="1"/>
  <c r="L169" i="4" s="1"/>
  <c r="K171" i="4"/>
  <c r="J171" i="4"/>
  <c r="I171" i="4"/>
  <c r="K170" i="4"/>
  <c r="K169" i="4" s="1"/>
  <c r="J170" i="4"/>
  <c r="J169" i="4" s="1"/>
  <c r="I170" i="4"/>
  <c r="I169" i="4"/>
  <c r="I168" i="4" s="1"/>
  <c r="L166" i="4"/>
  <c r="L165" i="4" s="1"/>
  <c r="K166" i="4"/>
  <c r="K165" i="4" s="1"/>
  <c r="J166" i="4"/>
  <c r="J165" i="4" s="1"/>
  <c r="I166" i="4"/>
  <c r="I165" i="4"/>
  <c r="I159" i="4" s="1"/>
  <c r="I158" i="4" s="1"/>
  <c r="L161" i="4"/>
  <c r="L160" i="4" s="1"/>
  <c r="L159" i="4" s="1"/>
  <c r="L158" i="4" s="1"/>
  <c r="K161" i="4"/>
  <c r="J161" i="4"/>
  <c r="I161" i="4"/>
  <c r="K160" i="4"/>
  <c r="K159" i="4" s="1"/>
  <c r="K158" i="4" s="1"/>
  <c r="J160" i="4"/>
  <c r="I160" i="4"/>
  <c r="L155" i="4"/>
  <c r="L154" i="4" s="1"/>
  <c r="L153" i="4" s="1"/>
  <c r="K155" i="4"/>
  <c r="K154" i="4" s="1"/>
  <c r="K153" i="4" s="1"/>
  <c r="J155" i="4"/>
  <c r="J154" i="4" s="1"/>
  <c r="J153" i="4" s="1"/>
  <c r="I155" i="4"/>
  <c r="I154" i="4"/>
  <c r="I153" i="4" s="1"/>
  <c r="L151" i="4"/>
  <c r="L150" i="4" s="1"/>
  <c r="K151" i="4"/>
  <c r="K150" i="4" s="1"/>
  <c r="J151" i="4"/>
  <c r="J150" i="4" s="1"/>
  <c r="I151" i="4"/>
  <c r="I150" i="4"/>
  <c r="L147" i="4"/>
  <c r="L146" i="4" s="1"/>
  <c r="L145" i="4" s="1"/>
  <c r="K147" i="4"/>
  <c r="J147" i="4"/>
  <c r="I147" i="4"/>
  <c r="K146" i="4"/>
  <c r="K145" i="4" s="1"/>
  <c r="J146" i="4"/>
  <c r="J145" i="4" s="1"/>
  <c r="I146" i="4"/>
  <c r="I145" i="4"/>
  <c r="L142" i="4"/>
  <c r="L141" i="4" s="1"/>
  <c r="L140" i="4" s="1"/>
  <c r="L139" i="4" s="1"/>
  <c r="K142" i="4"/>
  <c r="J142" i="4"/>
  <c r="I142" i="4"/>
  <c r="K141" i="4"/>
  <c r="K140" i="4" s="1"/>
  <c r="J141" i="4"/>
  <c r="J140" i="4" s="1"/>
  <c r="I141" i="4"/>
  <c r="I140" i="4"/>
  <c r="L137" i="4"/>
  <c r="L136" i="4" s="1"/>
  <c r="L135" i="4" s="1"/>
  <c r="K137" i="4"/>
  <c r="K136" i="4" s="1"/>
  <c r="K135" i="4" s="1"/>
  <c r="J137" i="4"/>
  <c r="J136" i="4" s="1"/>
  <c r="J135" i="4" s="1"/>
  <c r="I137" i="4"/>
  <c r="I136" i="4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/>
  <c r="I114" i="4" s="1"/>
  <c r="L110" i="4"/>
  <c r="K110" i="4"/>
  <c r="K109" i="4" s="1"/>
  <c r="J110" i="4"/>
  <c r="J109" i="4" s="1"/>
  <c r="I110" i="4"/>
  <c r="I109" i="4" s="1"/>
  <c r="L109" i="4"/>
  <c r="L106" i="4"/>
  <c r="L105" i="4" s="1"/>
  <c r="L104" i="4" s="1"/>
  <c r="K106" i="4"/>
  <c r="K105" i="4" s="1"/>
  <c r="J106" i="4"/>
  <c r="J105" i="4" s="1"/>
  <c r="J104" i="4" s="1"/>
  <c r="I106" i="4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/>
  <c r="I94" i="4" s="1"/>
  <c r="L89" i="4"/>
  <c r="K89" i="4"/>
  <c r="J89" i="4"/>
  <c r="J88" i="4" s="1"/>
  <c r="J87" i="4" s="1"/>
  <c r="J86" i="4" s="1"/>
  <c r="I89" i="4"/>
  <c r="I88" i="4" s="1"/>
  <c r="I87" i="4" s="1"/>
  <c r="I86" i="4" s="1"/>
  <c r="L88" i="4"/>
  <c r="L87" i="4" s="1"/>
  <c r="L86" i="4" s="1"/>
  <c r="K88" i="4"/>
  <c r="K87" i="4"/>
  <c r="K86" i="4" s="1"/>
  <c r="L84" i="4"/>
  <c r="L83" i="4" s="1"/>
  <c r="L82" i="4" s="1"/>
  <c r="K84" i="4"/>
  <c r="J84" i="4"/>
  <c r="I84" i="4"/>
  <c r="K83" i="4"/>
  <c r="K82" i="4" s="1"/>
  <c r="J83" i="4"/>
  <c r="J82" i="4" s="1"/>
  <c r="I83" i="4"/>
  <c r="I82" i="4"/>
  <c r="L78" i="4"/>
  <c r="L77" i="4" s="1"/>
  <c r="K78" i="4"/>
  <c r="J78" i="4"/>
  <c r="I78" i="4"/>
  <c r="K77" i="4"/>
  <c r="J77" i="4"/>
  <c r="I77" i="4"/>
  <c r="L73" i="4"/>
  <c r="K73" i="4"/>
  <c r="J73" i="4"/>
  <c r="I73" i="4"/>
  <c r="I72" i="4" s="1"/>
  <c r="L72" i="4"/>
  <c r="K72" i="4"/>
  <c r="J72" i="4"/>
  <c r="L68" i="4"/>
  <c r="L67" i="4" s="1"/>
  <c r="L66" i="4" s="1"/>
  <c r="L65" i="4" s="1"/>
  <c r="K68" i="4"/>
  <c r="K67" i="4" s="1"/>
  <c r="K66" i="4" s="1"/>
  <c r="K65" i="4" s="1"/>
  <c r="J68" i="4"/>
  <c r="J67" i="4" s="1"/>
  <c r="J66" i="4" s="1"/>
  <c r="I68" i="4"/>
  <c r="I67" i="4"/>
  <c r="L49" i="4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8" i="4"/>
  <c r="L47" i="4" s="1"/>
  <c r="L46" i="4" s="1"/>
  <c r="L44" i="4"/>
  <c r="L43" i="4" s="1"/>
  <c r="L42" i="4" s="1"/>
  <c r="K44" i="4"/>
  <c r="K43" i="4" s="1"/>
  <c r="K42" i="4" s="1"/>
  <c r="J44" i="4"/>
  <c r="I44" i="4"/>
  <c r="J43" i="4"/>
  <c r="J42" i="4" s="1"/>
  <c r="I43" i="4"/>
  <c r="I42" i="4"/>
  <c r="L40" i="4"/>
  <c r="K40" i="4"/>
  <c r="J40" i="4"/>
  <c r="I40" i="4"/>
  <c r="L38" i="4"/>
  <c r="L37" i="4" s="1"/>
  <c r="L36" i="4" s="1"/>
  <c r="L35" i="4" s="1"/>
  <c r="K38" i="4"/>
  <c r="K37" i="4" s="1"/>
  <c r="K36" i="4" s="1"/>
  <c r="J38" i="4"/>
  <c r="J37" i="4" s="1"/>
  <c r="J36" i="4" s="1"/>
  <c r="J35" i="4" s="1"/>
  <c r="I38" i="4"/>
  <c r="I37" i="4"/>
  <c r="I36" i="4" s="1"/>
  <c r="I35" i="4" s="1"/>
  <c r="L365" i="34"/>
  <c r="L364" i="34" s="1"/>
  <c r="K365" i="34"/>
  <c r="J365" i="34"/>
  <c r="I365" i="34"/>
  <c r="I364" i="34" s="1"/>
  <c r="K364" i="34"/>
  <c r="J364" i="34"/>
  <c r="L362" i="34"/>
  <c r="K362" i="34"/>
  <c r="K361" i="34" s="1"/>
  <c r="J362" i="34"/>
  <c r="J361" i="34" s="1"/>
  <c r="I362" i="34"/>
  <c r="I361" i="34" s="1"/>
  <c r="L361" i="34"/>
  <c r="L359" i="34"/>
  <c r="K359" i="34"/>
  <c r="K358" i="34" s="1"/>
  <c r="J359" i="34"/>
  <c r="J358" i="34" s="1"/>
  <c r="I359" i="34"/>
  <c r="L358" i="34"/>
  <c r="I358" i="34"/>
  <c r="L355" i="34"/>
  <c r="L354" i="34" s="1"/>
  <c r="K355" i="34"/>
  <c r="J355" i="34"/>
  <c r="I355" i="34"/>
  <c r="I354" i="34" s="1"/>
  <c r="K354" i="34"/>
  <c r="J354" i="34"/>
  <c r="L351" i="34"/>
  <c r="K351" i="34"/>
  <c r="K350" i="34" s="1"/>
  <c r="J351" i="34"/>
  <c r="J350" i="34" s="1"/>
  <c r="I351" i="34"/>
  <c r="I350" i="34" s="1"/>
  <c r="L350" i="34"/>
  <c r="L347" i="34"/>
  <c r="K347" i="34"/>
  <c r="K346" i="34" s="1"/>
  <c r="J347" i="34"/>
  <c r="J346" i="34" s="1"/>
  <c r="I347" i="34"/>
  <c r="L346" i="34"/>
  <c r="I346" i="34"/>
  <c r="L343" i="34"/>
  <c r="K343" i="34"/>
  <c r="J343" i="34"/>
  <c r="I343" i="34"/>
  <c r="L340" i="34"/>
  <c r="K340" i="34"/>
  <c r="J340" i="34"/>
  <c r="I340" i="34"/>
  <c r="L338" i="34"/>
  <c r="K338" i="34"/>
  <c r="K337" i="34" s="1"/>
  <c r="J338" i="34"/>
  <c r="J337" i="34" s="1"/>
  <c r="I338" i="34"/>
  <c r="I337" i="34" s="1"/>
  <c r="I336" i="34" s="1"/>
  <c r="L337" i="34"/>
  <c r="L333" i="34"/>
  <c r="K333" i="34"/>
  <c r="K332" i="34" s="1"/>
  <c r="J333" i="34"/>
  <c r="J332" i="34" s="1"/>
  <c r="I333" i="34"/>
  <c r="I332" i="34" s="1"/>
  <c r="L332" i="34"/>
  <c r="L330" i="34"/>
  <c r="K330" i="34"/>
  <c r="K329" i="34" s="1"/>
  <c r="J330" i="34"/>
  <c r="J329" i="34" s="1"/>
  <c r="I330" i="34"/>
  <c r="L329" i="34"/>
  <c r="I329" i="34"/>
  <c r="L327" i="34"/>
  <c r="L326" i="34" s="1"/>
  <c r="K327" i="34"/>
  <c r="J327" i="34"/>
  <c r="I327" i="34"/>
  <c r="I326" i="34" s="1"/>
  <c r="K326" i="34"/>
  <c r="J326" i="34"/>
  <c r="L323" i="34"/>
  <c r="K323" i="34"/>
  <c r="K322" i="34" s="1"/>
  <c r="J323" i="34"/>
  <c r="J322" i="34" s="1"/>
  <c r="I323" i="34"/>
  <c r="I322" i="34" s="1"/>
  <c r="L322" i="34"/>
  <c r="L319" i="34"/>
  <c r="K319" i="34"/>
  <c r="K318" i="34" s="1"/>
  <c r="J319" i="34"/>
  <c r="J318" i="34" s="1"/>
  <c r="I319" i="34"/>
  <c r="L318" i="34"/>
  <c r="I318" i="34"/>
  <c r="L315" i="34"/>
  <c r="L314" i="34" s="1"/>
  <c r="K315" i="34"/>
  <c r="J315" i="34"/>
  <c r="I315" i="34"/>
  <c r="K314" i="34"/>
  <c r="J314" i="34"/>
  <c r="I314" i="34"/>
  <c r="L311" i="34"/>
  <c r="K311" i="34"/>
  <c r="J311" i="34"/>
  <c r="I311" i="34"/>
  <c r="L308" i="34"/>
  <c r="L305" i="34" s="1"/>
  <c r="K308" i="34"/>
  <c r="J308" i="34"/>
  <c r="I308" i="34"/>
  <c r="L306" i="34"/>
  <c r="K306" i="34"/>
  <c r="K305" i="34" s="1"/>
  <c r="J306" i="34"/>
  <c r="J305" i="34" s="1"/>
  <c r="I306" i="34"/>
  <c r="I305" i="34"/>
  <c r="I304" i="34" s="1"/>
  <c r="I303" i="34" s="1"/>
  <c r="L300" i="34"/>
  <c r="K300" i="34"/>
  <c r="K299" i="34" s="1"/>
  <c r="J300" i="34"/>
  <c r="J299" i="34" s="1"/>
  <c r="I300" i="34"/>
  <c r="I299" i="34" s="1"/>
  <c r="L299" i="34"/>
  <c r="L297" i="34"/>
  <c r="K297" i="34"/>
  <c r="K296" i="34" s="1"/>
  <c r="J297" i="34"/>
  <c r="J296" i="34" s="1"/>
  <c r="I297" i="34"/>
  <c r="L296" i="34"/>
  <c r="I296" i="34"/>
  <c r="L294" i="34"/>
  <c r="L293" i="34" s="1"/>
  <c r="K294" i="34"/>
  <c r="J294" i="34"/>
  <c r="I294" i="34"/>
  <c r="K293" i="34"/>
  <c r="J293" i="34"/>
  <c r="I293" i="34"/>
  <c r="L290" i="34"/>
  <c r="K290" i="34"/>
  <c r="K289" i="34" s="1"/>
  <c r="J290" i="34"/>
  <c r="J289" i="34" s="1"/>
  <c r="I290" i="34"/>
  <c r="I289" i="34" s="1"/>
  <c r="L289" i="34"/>
  <c r="L286" i="34"/>
  <c r="K286" i="34"/>
  <c r="K285" i="34" s="1"/>
  <c r="J286" i="34"/>
  <c r="J285" i="34" s="1"/>
  <c r="I286" i="34"/>
  <c r="L285" i="34"/>
  <c r="I285" i="34"/>
  <c r="L282" i="34"/>
  <c r="L281" i="34" s="1"/>
  <c r="K282" i="34"/>
  <c r="J282" i="34"/>
  <c r="I282" i="34"/>
  <c r="K281" i="34"/>
  <c r="J281" i="34"/>
  <c r="I281" i="34"/>
  <c r="L278" i="34"/>
  <c r="K278" i="34"/>
  <c r="J278" i="34"/>
  <c r="I278" i="34"/>
  <c r="L275" i="34"/>
  <c r="K275" i="34"/>
  <c r="J275" i="34"/>
  <c r="I275" i="34"/>
  <c r="L273" i="34"/>
  <c r="K273" i="34"/>
  <c r="K272" i="34" s="1"/>
  <c r="J273" i="34"/>
  <c r="J272" i="34" s="1"/>
  <c r="I273" i="34"/>
  <c r="L272" i="34"/>
  <c r="I272" i="34"/>
  <c r="I271" i="34" s="1"/>
  <c r="L268" i="34"/>
  <c r="K268" i="34"/>
  <c r="K267" i="34" s="1"/>
  <c r="J268" i="34"/>
  <c r="J267" i="34" s="1"/>
  <c r="I268" i="34"/>
  <c r="L267" i="34"/>
  <c r="I267" i="34"/>
  <c r="L265" i="34"/>
  <c r="L264" i="34" s="1"/>
  <c r="K265" i="34"/>
  <c r="J265" i="34"/>
  <c r="I265" i="34"/>
  <c r="K264" i="34"/>
  <c r="J264" i="34"/>
  <c r="I264" i="34"/>
  <c r="L262" i="34"/>
  <c r="K262" i="34"/>
  <c r="K261" i="34" s="1"/>
  <c r="J262" i="34"/>
  <c r="J261" i="34" s="1"/>
  <c r="I262" i="34"/>
  <c r="I261" i="34" s="1"/>
  <c r="L261" i="34"/>
  <c r="L258" i="34"/>
  <c r="K258" i="34"/>
  <c r="J258" i="34"/>
  <c r="J257" i="34" s="1"/>
  <c r="I258" i="34"/>
  <c r="L257" i="34"/>
  <c r="K257" i="34"/>
  <c r="I257" i="34"/>
  <c r="L254" i="34"/>
  <c r="L253" i="34" s="1"/>
  <c r="K254" i="34"/>
  <c r="J254" i="34"/>
  <c r="I254" i="34"/>
  <c r="I253" i="34" s="1"/>
  <c r="K253" i="34"/>
  <c r="J253" i="34"/>
  <c r="L250" i="34"/>
  <c r="K250" i="34"/>
  <c r="K249" i="34" s="1"/>
  <c r="J250" i="34"/>
  <c r="J249" i="34" s="1"/>
  <c r="I250" i="34"/>
  <c r="I249" i="34" s="1"/>
  <c r="L249" i="34"/>
  <c r="L246" i="34"/>
  <c r="K246" i="34"/>
  <c r="J246" i="34"/>
  <c r="I246" i="34"/>
  <c r="L243" i="34"/>
  <c r="K243" i="34"/>
  <c r="J243" i="34"/>
  <c r="I243" i="34"/>
  <c r="L241" i="34"/>
  <c r="L240" i="34" s="1"/>
  <c r="L239" i="34" s="1"/>
  <c r="K241" i="34"/>
  <c r="J241" i="34"/>
  <c r="I241" i="34"/>
  <c r="I240" i="34" s="1"/>
  <c r="I239" i="34" s="1"/>
  <c r="K240" i="34"/>
  <c r="J240" i="34"/>
  <c r="L234" i="34"/>
  <c r="K234" i="34"/>
  <c r="K233" i="34" s="1"/>
  <c r="K232" i="34" s="1"/>
  <c r="J234" i="34"/>
  <c r="J233" i="34" s="1"/>
  <c r="J232" i="34" s="1"/>
  <c r="I234" i="34"/>
  <c r="L233" i="34"/>
  <c r="I233" i="34"/>
  <c r="I232" i="34" s="1"/>
  <c r="L232" i="34"/>
  <c r="L230" i="34"/>
  <c r="K230" i="34"/>
  <c r="K229" i="34" s="1"/>
  <c r="K228" i="34" s="1"/>
  <c r="J230" i="34"/>
  <c r="J229" i="34" s="1"/>
  <c r="J228" i="34" s="1"/>
  <c r="I230" i="34"/>
  <c r="L229" i="34"/>
  <c r="I229" i="34"/>
  <c r="I228" i="34" s="1"/>
  <c r="L228" i="34"/>
  <c r="L221" i="34"/>
  <c r="K221" i="34"/>
  <c r="K220" i="34" s="1"/>
  <c r="J221" i="34"/>
  <c r="J220" i="34" s="1"/>
  <c r="I221" i="34"/>
  <c r="L220" i="34"/>
  <c r="I220" i="34"/>
  <c r="L218" i="34"/>
  <c r="L217" i="34" s="1"/>
  <c r="L216" i="34" s="1"/>
  <c r="K218" i="34"/>
  <c r="J218" i="34"/>
  <c r="I218" i="34"/>
  <c r="I217" i="34" s="1"/>
  <c r="I216" i="34" s="1"/>
  <c r="K217" i="34"/>
  <c r="J217" i="34"/>
  <c r="J216" i="34" s="1"/>
  <c r="L211" i="34"/>
  <c r="L210" i="34" s="1"/>
  <c r="L209" i="34" s="1"/>
  <c r="K211" i="34"/>
  <c r="J211" i="34"/>
  <c r="I211" i="34"/>
  <c r="I210" i="34" s="1"/>
  <c r="I209" i="34" s="1"/>
  <c r="K210" i="34"/>
  <c r="K209" i="34" s="1"/>
  <c r="J210" i="34"/>
  <c r="J209" i="34" s="1"/>
  <c r="L207" i="34"/>
  <c r="L206" i="34" s="1"/>
  <c r="K207" i="34"/>
  <c r="J207" i="34"/>
  <c r="I207" i="34"/>
  <c r="I206" i="34" s="1"/>
  <c r="K206" i="34"/>
  <c r="J206" i="34"/>
  <c r="L202" i="34"/>
  <c r="K202" i="34"/>
  <c r="K201" i="34" s="1"/>
  <c r="J202" i="34"/>
  <c r="J201" i="34" s="1"/>
  <c r="I202" i="34"/>
  <c r="I201" i="34" s="1"/>
  <c r="L201" i="34"/>
  <c r="L196" i="34"/>
  <c r="K196" i="34"/>
  <c r="K195" i="34" s="1"/>
  <c r="J196" i="34"/>
  <c r="J195" i="34" s="1"/>
  <c r="I196" i="34"/>
  <c r="L195" i="34"/>
  <c r="I195" i="34"/>
  <c r="L191" i="34"/>
  <c r="L190" i="34" s="1"/>
  <c r="K191" i="34"/>
  <c r="J191" i="34"/>
  <c r="I191" i="34"/>
  <c r="I190" i="34" s="1"/>
  <c r="K190" i="34"/>
  <c r="J190" i="34"/>
  <c r="L188" i="34"/>
  <c r="K188" i="34"/>
  <c r="K187" i="34" s="1"/>
  <c r="K186" i="34" s="1"/>
  <c r="J188" i="34"/>
  <c r="J187" i="34" s="1"/>
  <c r="J186" i="34" s="1"/>
  <c r="J185" i="34" s="1"/>
  <c r="I188" i="34"/>
  <c r="I187" i="34" s="1"/>
  <c r="L187" i="34"/>
  <c r="L180" i="34"/>
  <c r="K180" i="34"/>
  <c r="K179" i="34" s="1"/>
  <c r="J180" i="34"/>
  <c r="J179" i="34" s="1"/>
  <c r="I180" i="34"/>
  <c r="L179" i="34"/>
  <c r="I179" i="34"/>
  <c r="L175" i="34"/>
  <c r="L174" i="34" s="1"/>
  <c r="L173" i="34" s="1"/>
  <c r="K175" i="34"/>
  <c r="J175" i="34"/>
  <c r="I175" i="34"/>
  <c r="I174" i="34" s="1"/>
  <c r="I173" i="34" s="1"/>
  <c r="K174" i="34"/>
  <c r="J174" i="34"/>
  <c r="L171" i="34"/>
  <c r="L170" i="34" s="1"/>
  <c r="L169" i="34" s="1"/>
  <c r="K171" i="34"/>
  <c r="J171" i="34"/>
  <c r="I171" i="34"/>
  <c r="I170" i="34" s="1"/>
  <c r="I169" i="34" s="1"/>
  <c r="K170" i="34"/>
  <c r="K169" i="34" s="1"/>
  <c r="J170" i="34"/>
  <c r="J169" i="34" s="1"/>
  <c r="L166" i="34"/>
  <c r="K166" i="34"/>
  <c r="K165" i="34" s="1"/>
  <c r="J166" i="34"/>
  <c r="J165" i="34" s="1"/>
  <c r="I166" i="34"/>
  <c r="L165" i="34"/>
  <c r="I165" i="34"/>
  <c r="L161" i="34"/>
  <c r="L160" i="34" s="1"/>
  <c r="L159" i="34" s="1"/>
  <c r="L158" i="34" s="1"/>
  <c r="K161" i="34"/>
  <c r="J161" i="34"/>
  <c r="I161" i="34"/>
  <c r="I160" i="34" s="1"/>
  <c r="I159" i="34" s="1"/>
  <c r="I158" i="34" s="1"/>
  <c r="K160" i="34"/>
  <c r="J160" i="34"/>
  <c r="L155" i="34"/>
  <c r="K155" i="34"/>
  <c r="K154" i="34" s="1"/>
  <c r="K153" i="34" s="1"/>
  <c r="J155" i="34"/>
  <c r="J154" i="34" s="1"/>
  <c r="J153" i="34" s="1"/>
  <c r="I155" i="34"/>
  <c r="L154" i="34"/>
  <c r="I154" i="34"/>
  <c r="I153" i="34" s="1"/>
  <c r="L153" i="34"/>
  <c r="L151" i="34"/>
  <c r="L150" i="34" s="1"/>
  <c r="K151" i="34"/>
  <c r="K150" i="34" s="1"/>
  <c r="J151" i="34"/>
  <c r="J150" i="34" s="1"/>
  <c r="I151" i="34"/>
  <c r="I150" i="34"/>
  <c r="L147" i="34"/>
  <c r="L146" i="34" s="1"/>
  <c r="L145" i="34" s="1"/>
  <c r="K147" i="34"/>
  <c r="J147" i="34"/>
  <c r="I147" i="34"/>
  <c r="I146" i="34" s="1"/>
  <c r="I145" i="34" s="1"/>
  <c r="K146" i="34"/>
  <c r="K145" i="34" s="1"/>
  <c r="J146" i="34"/>
  <c r="J145" i="34" s="1"/>
  <c r="L142" i="34"/>
  <c r="L141" i="34" s="1"/>
  <c r="L140" i="34" s="1"/>
  <c r="K142" i="34"/>
  <c r="J142" i="34"/>
  <c r="I142" i="34"/>
  <c r="I141" i="34" s="1"/>
  <c r="I140" i="34" s="1"/>
  <c r="K141" i="34"/>
  <c r="K140" i="34" s="1"/>
  <c r="J141" i="34"/>
  <c r="J140" i="34" s="1"/>
  <c r="L137" i="34"/>
  <c r="L136" i="34" s="1"/>
  <c r="L135" i="34" s="1"/>
  <c r="K137" i="34"/>
  <c r="K136" i="34" s="1"/>
  <c r="K135" i="34" s="1"/>
  <c r="J137" i="34"/>
  <c r="J136" i="34" s="1"/>
  <c r="J135" i="34" s="1"/>
  <c r="I137" i="34"/>
  <c r="I136" i="34"/>
  <c r="I135" i="34" s="1"/>
  <c r="L133" i="34"/>
  <c r="L132" i="34" s="1"/>
  <c r="L131" i="34" s="1"/>
  <c r="K133" i="34"/>
  <c r="K132" i="34" s="1"/>
  <c r="K131" i="34" s="1"/>
  <c r="J133" i="34"/>
  <c r="J132" i="34" s="1"/>
  <c r="J131" i="34" s="1"/>
  <c r="I133" i="34"/>
  <c r="I132" i="34"/>
  <c r="I131" i="34" s="1"/>
  <c r="L129" i="34"/>
  <c r="L128" i="34" s="1"/>
  <c r="L127" i="34" s="1"/>
  <c r="K129" i="34"/>
  <c r="K128" i="34" s="1"/>
  <c r="K127" i="34" s="1"/>
  <c r="J129" i="34"/>
  <c r="J128" i="34" s="1"/>
  <c r="J127" i="34" s="1"/>
  <c r="I129" i="34"/>
  <c r="I128" i="34"/>
  <c r="I127" i="34" s="1"/>
  <c r="L125" i="34"/>
  <c r="L124" i="34" s="1"/>
  <c r="L123" i="34" s="1"/>
  <c r="K125" i="34"/>
  <c r="K124" i="34" s="1"/>
  <c r="K123" i="34" s="1"/>
  <c r="J125" i="34"/>
  <c r="J124" i="34" s="1"/>
  <c r="J123" i="34" s="1"/>
  <c r="I125" i="34"/>
  <c r="I124" i="34"/>
  <c r="I123" i="34" s="1"/>
  <c r="L121" i="34"/>
  <c r="L120" i="34" s="1"/>
  <c r="L119" i="34" s="1"/>
  <c r="K121" i="34"/>
  <c r="K120" i="34" s="1"/>
  <c r="K119" i="34" s="1"/>
  <c r="J121" i="34"/>
  <c r="J120" i="34" s="1"/>
  <c r="J119" i="34" s="1"/>
  <c r="I121" i="34"/>
  <c r="I120" i="34"/>
  <c r="I119" i="34" s="1"/>
  <c r="L116" i="34"/>
  <c r="L115" i="34" s="1"/>
  <c r="L114" i="34" s="1"/>
  <c r="K116" i="34"/>
  <c r="K115" i="34" s="1"/>
  <c r="K114" i="34" s="1"/>
  <c r="K113" i="34" s="1"/>
  <c r="J116" i="34"/>
  <c r="J115" i="34" s="1"/>
  <c r="J114" i="34" s="1"/>
  <c r="J113" i="34" s="1"/>
  <c r="I116" i="34"/>
  <c r="I115" i="34"/>
  <c r="I114" i="34" s="1"/>
  <c r="L110" i="34"/>
  <c r="K110" i="34"/>
  <c r="K109" i="34" s="1"/>
  <c r="J110" i="34"/>
  <c r="J109" i="34" s="1"/>
  <c r="I110" i="34"/>
  <c r="I109" i="34" s="1"/>
  <c r="L109" i="34"/>
  <c r="L106" i="34"/>
  <c r="L105" i="34" s="1"/>
  <c r="L104" i="34" s="1"/>
  <c r="K106" i="34"/>
  <c r="K105" i="34" s="1"/>
  <c r="J106" i="34"/>
  <c r="J105" i="34" s="1"/>
  <c r="J104" i="34" s="1"/>
  <c r="I106" i="34"/>
  <c r="I105" i="34"/>
  <c r="I104" i="34" s="1"/>
  <c r="L101" i="34"/>
  <c r="L100" i="34" s="1"/>
  <c r="L99" i="34" s="1"/>
  <c r="K101" i="34"/>
  <c r="K100" i="34" s="1"/>
  <c r="K99" i="34" s="1"/>
  <c r="J101" i="34"/>
  <c r="J100" i="34" s="1"/>
  <c r="J99" i="34" s="1"/>
  <c r="I101" i="34"/>
  <c r="I100" i="34"/>
  <c r="I99" i="34" s="1"/>
  <c r="L96" i="34"/>
  <c r="L95" i="34" s="1"/>
  <c r="L94" i="34" s="1"/>
  <c r="L93" i="34" s="1"/>
  <c r="K96" i="34"/>
  <c r="K95" i="34" s="1"/>
  <c r="K94" i="34" s="1"/>
  <c r="J96" i="34"/>
  <c r="J95" i="34" s="1"/>
  <c r="J94" i="34" s="1"/>
  <c r="I96" i="34"/>
  <c r="I95" i="34"/>
  <c r="I94" i="34" s="1"/>
  <c r="L89" i="34"/>
  <c r="K89" i="34"/>
  <c r="K88" i="34" s="1"/>
  <c r="K87" i="34" s="1"/>
  <c r="K86" i="34" s="1"/>
  <c r="J89" i="34"/>
  <c r="J88" i="34" s="1"/>
  <c r="J87" i="34" s="1"/>
  <c r="J86" i="34" s="1"/>
  <c r="I89" i="34"/>
  <c r="I88" i="34" s="1"/>
  <c r="I87" i="34" s="1"/>
  <c r="I86" i="34" s="1"/>
  <c r="L88" i="34"/>
  <c r="L87" i="34" s="1"/>
  <c r="L86" i="34" s="1"/>
  <c r="L84" i="34"/>
  <c r="L83" i="34" s="1"/>
  <c r="L82" i="34" s="1"/>
  <c r="K84" i="34"/>
  <c r="J84" i="34"/>
  <c r="I84" i="34"/>
  <c r="K83" i="34"/>
  <c r="K82" i="34" s="1"/>
  <c r="J83" i="34"/>
  <c r="J82" i="34" s="1"/>
  <c r="I83" i="34"/>
  <c r="I82" i="34"/>
  <c r="L78" i="34"/>
  <c r="L77" i="34" s="1"/>
  <c r="L66" i="34" s="1"/>
  <c r="L65" i="34" s="1"/>
  <c r="K78" i="34"/>
  <c r="J78" i="34"/>
  <c r="I78" i="34"/>
  <c r="K77" i="34"/>
  <c r="J77" i="34"/>
  <c r="I77" i="34"/>
  <c r="L73" i="34"/>
  <c r="K73" i="34"/>
  <c r="K72" i="34" s="1"/>
  <c r="J73" i="34"/>
  <c r="J72" i="34" s="1"/>
  <c r="I73" i="34"/>
  <c r="I72" i="34" s="1"/>
  <c r="L72" i="34"/>
  <c r="L68" i="34"/>
  <c r="K68" i="34"/>
  <c r="K67" i="34" s="1"/>
  <c r="J68" i="34"/>
  <c r="J67" i="34" s="1"/>
  <c r="I68" i="34"/>
  <c r="L67" i="34"/>
  <c r="I67" i="34"/>
  <c r="L49" i="34"/>
  <c r="K49" i="34"/>
  <c r="K48" i="34" s="1"/>
  <c r="K47" i="34" s="1"/>
  <c r="K46" i="34" s="1"/>
  <c r="J49" i="34"/>
  <c r="J48" i="34" s="1"/>
  <c r="J47" i="34" s="1"/>
  <c r="J46" i="34" s="1"/>
  <c r="I49" i="34"/>
  <c r="I48" i="34" s="1"/>
  <c r="I47" i="34" s="1"/>
  <c r="I46" i="34" s="1"/>
  <c r="L48" i="34"/>
  <c r="L47" i="34" s="1"/>
  <c r="L46" i="34" s="1"/>
  <c r="L44" i="34"/>
  <c r="L43" i="34" s="1"/>
  <c r="L42" i="34" s="1"/>
  <c r="K44" i="34"/>
  <c r="J44" i="34"/>
  <c r="I44" i="34"/>
  <c r="I43" i="34" s="1"/>
  <c r="I42" i="34" s="1"/>
  <c r="K43" i="34"/>
  <c r="K42" i="34" s="1"/>
  <c r="J43" i="34"/>
  <c r="J42" i="34" s="1"/>
  <c r="L40" i="34"/>
  <c r="K40" i="34"/>
  <c r="J40" i="34"/>
  <c r="I40" i="34"/>
  <c r="L38" i="34"/>
  <c r="K38" i="34"/>
  <c r="K37" i="34" s="1"/>
  <c r="K36" i="34" s="1"/>
  <c r="K35" i="34" s="1"/>
  <c r="J38" i="34"/>
  <c r="J37" i="34" s="1"/>
  <c r="J36" i="34" s="1"/>
  <c r="J35" i="34" s="1"/>
  <c r="I38" i="34"/>
  <c r="L37" i="34"/>
  <c r="I37" i="34"/>
  <c r="I36" i="34" s="1"/>
  <c r="I35" i="34" s="1"/>
  <c r="L36" i="34"/>
  <c r="H23" i="11"/>
  <c r="H24" i="11"/>
  <c r="I93" i="2" l="1"/>
  <c r="I34" i="2" s="1"/>
  <c r="K35" i="2"/>
  <c r="J173" i="2"/>
  <c r="J336" i="2"/>
  <c r="J303" i="2" s="1"/>
  <c r="J239" i="2"/>
  <c r="K239" i="2"/>
  <c r="K238" i="2" s="1"/>
  <c r="I186" i="2"/>
  <c r="I185" i="2" s="1"/>
  <c r="K159" i="2"/>
  <c r="K158" i="2" s="1"/>
  <c r="J168" i="2"/>
  <c r="K186" i="2"/>
  <c r="K185" i="2" s="1"/>
  <c r="K184" i="2" s="1"/>
  <c r="J216" i="2"/>
  <c r="J185" i="2" s="1"/>
  <c r="I271" i="2"/>
  <c r="I104" i="2"/>
  <c r="I113" i="2"/>
  <c r="K168" i="2"/>
  <c r="K216" i="2"/>
  <c r="I304" i="2"/>
  <c r="L139" i="2"/>
  <c r="I239" i="2"/>
  <c r="I238" i="2" s="1"/>
  <c r="J271" i="2"/>
  <c r="K113" i="2"/>
  <c r="L159" i="2"/>
  <c r="L158" i="2" s="1"/>
  <c r="K303" i="2"/>
  <c r="L336" i="2"/>
  <c r="L303" i="2" s="1"/>
  <c r="J93" i="2"/>
  <c r="L113" i="2"/>
  <c r="L34" i="2" s="1"/>
  <c r="L216" i="2"/>
  <c r="L185" i="2" s="1"/>
  <c r="K65" i="2"/>
  <c r="K93" i="2"/>
  <c r="I336" i="2"/>
  <c r="J35" i="2"/>
  <c r="J34" i="2" s="1"/>
  <c r="L66" i="2"/>
  <c r="L65" i="2" s="1"/>
  <c r="L93" i="2"/>
  <c r="I139" i="2"/>
  <c r="J30" i="8"/>
  <c r="J91" i="8" s="1"/>
  <c r="L271" i="22"/>
  <c r="I336" i="22"/>
  <c r="J66" i="22"/>
  <c r="J65" i="22" s="1"/>
  <c r="J34" i="22" s="1"/>
  <c r="J93" i="22"/>
  <c r="I186" i="22"/>
  <c r="I185" i="22" s="1"/>
  <c r="I35" i="22"/>
  <c r="J104" i="22"/>
  <c r="K139" i="22"/>
  <c r="K34" i="22" s="1"/>
  <c r="I159" i="22"/>
  <c r="I158" i="22" s="1"/>
  <c r="K304" i="22"/>
  <c r="I93" i="22"/>
  <c r="J113" i="22"/>
  <c r="I239" i="22"/>
  <c r="I238" i="22" s="1"/>
  <c r="I104" i="22"/>
  <c r="I168" i="22"/>
  <c r="L173" i="22"/>
  <c r="L168" i="22" s="1"/>
  <c r="L35" i="22"/>
  <c r="I113" i="22"/>
  <c r="J271" i="22"/>
  <c r="L65" i="22"/>
  <c r="L93" i="22"/>
  <c r="L216" i="22"/>
  <c r="L185" i="22" s="1"/>
  <c r="L184" i="22" s="1"/>
  <c r="K238" i="22"/>
  <c r="J304" i="22"/>
  <c r="J303" i="22" s="1"/>
  <c r="L113" i="22"/>
  <c r="J139" i="22"/>
  <c r="K168" i="22"/>
  <c r="L239" i="22"/>
  <c r="L238" i="22" s="1"/>
  <c r="J239" i="22"/>
  <c r="I304" i="22"/>
  <c r="I303" i="22" s="1"/>
  <c r="K336" i="22"/>
  <c r="L336" i="22"/>
  <c r="L303" i="22" s="1"/>
  <c r="J184" i="24"/>
  <c r="K303" i="24"/>
  <c r="J139" i="24"/>
  <c r="L336" i="24"/>
  <c r="I35" i="24"/>
  <c r="K65" i="24"/>
  <c r="K139" i="24"/>
  <c r="L173" i="24"/>
  <c r="L168" i="24" s="1"/>
  <c r="L34" i="24" s="1"/>
  <c r="J239" i="24"/>
  <c r="J238" i="24" s="1"/>
  <c r="I336" i="24"/>
  <c r="I303" i="24" s="1"/>
  <c r="I216" i="24"/>
  <c r="I239" i="24"/>
  <c r="I238" i="24" s="1"/>
  <c r="K336" i="24"/>
  <c r="L65" i="24"/>
  <c r="L139" i="24"/>
  <c r="K238" i="24"/>
  <c r="L271" i="24"/>
  <c r="L304" i="24"/>
  <c r="J336" i="24"/>
  <c r="L239" i="24"/>
  <c r="L238" i="24" s="1"/>
  <c r="J113" i="24"/>
  <c r="J34" i="24" s="1"/>
  <c r="J368" i="24" s="1"/>
  <c r="J104" i="24"/>
  <c r="I113" i="24"/>
  <c r="L216" i="24"/>
  <c r="J93" i="24"/>
  <c r="I93" i="24"/>
  <c r="L113" i="24"/>
  <c r="L186" i="24"/>
  <c r="K113" i="24"/>
  <c r="K34" i="24" s="1"/>
  <c r="K185" i="24"/>
  <c r="K159" i="24"/>
  <c r="K158" i="24" s="1"/>
  <c r="I173" i="24"/>
  <c r="I168" i="24" s="1"/>
  <c r="I186" i="24"/>
  <c r="J271" i="24"/>
  <c r="J304" i="24"/>
  <c r="J303" i="24" s="1"/>
  <c r="K93" i="3"/>
  <c r="I66" i="3"/>
  <c r="I65" i="3" s="1"/>
  <c r="I34" i="3" s="1"/>
  <c r="K216" i="3"/>
  <c r="K185" i="3" s="1"/>
  <c r="J239" i="3"/>
  <c r="J35" i="3"/>
  <c r="I113" i="3"/>
  <c r="I139" i="3"/>
  <c r="K159" i="3"/>
  <c r="K158" i="3" s="1"/>
  <c r="I168" i="3"/>
  <c r="J173" i="3"/>
  <c r="L104" i="3"/>
  <c r="L93" i="3" s="1"/>
  <c r="L34" i="3" s="1"/>
  <c r="L368" i="3" s="1"/>
  <c r="K173" i="3"/>
  <c r="L304" i="3"/>
  <c r="L303" i="3" s="1"/>
  <c r="I304" i="3"/>
  <c r="J113" i="3"/>
  <c r="J168" i="3"/>
  <c r="I271" i="3"/>
  <c r="I238" i="3" s="1"/>
  <c r="J304" i="3"/>
  <c r="J336" i="3"/>
  <c r="I336" i="3"/>
  <c r="I93" i="3"/>
  <c r="K113" i="3"/>
  <c r="K34" i="3" s="1"/>
  <c r="K139" i="3"/>
  <c r="K168" i="3"/>
  <c r="J185" i="3"/>
  <c r="J271" i="3"/>
  <c r="K304" i="3"/>
  <c r="J93" i="3"/>
  <c r="L186" i="3"/>
  <c r="L185" i="3" s="1"/>
  <c r="L184" i="3" s="1"/>
  <c r="L239" i="3"/>
  <c r="L238" i="3" s="1"/>
  <c r="K271" i="3"/>
  <c r="K238" i="3" s="1"/>
  <c r="L336" i="3"/>
  <c r="K336" i="3"/>
  <c r="J104" i="26"/>
  <c r="K113" i="26"/>
  <c r="L168" i="26"/>
  <c r="I93" i="26"/>
  <c r="L216" i="26"/>
  <c r="L185" i="26" s="1"/>
  <c r="J271" i="26"/>
  <c r="J93" i="26"/>
  <c r="K93" i="26"/>
  <c r="L271" i="26"/>
  <c r="L238" i="26" s="1"/>
  <c r="J304" i="26"/>
  <c r="J303" i="26" s="1"/>
  <c r="K303" i="26"/>
  <c r="J66" i="26"/>
  <c r="J65" i="26" s="1"/>
  <c r="L303" i="26"/>
  <c r="I35" i="26"/>
  <c r="K65" i="26"/>
  <c r="K173" i="26"/>
  <c r="K168" i="26" s="1"/>
  <c r="I239" i="26"/>
  <c r="I238" i="26" s="1"/>
  <c r="J35" i="26"/>
  <c r="L65" i="26"/>
  <c r="L34" i="26" s="1"/>
  <c r="L173" i="26"/>
  <c r="I185" i="26"/>
  <c r="J239" i="26"/>
  <c r="I336" i="26"/>
  <c r="I303" i="26" s="1"/>
  <c r="K35" i="26"/>
  <c r="I113" i="26"/>
  <c r="I139" i="26"/>
  <c r="I159" i="26"/>
  <c r="I158" i="26" s="1"/>
  <c r="I168" i="26"/>
  <c r="J186" i="26"/>
  <c r="J185" i="26" s="1"/>
  <c r="K239" i="26"/>
  <c r="K238" i="26" s="1"/>
  <c r="K184" i="26" s="1"/>
  <c r="J336" i="26"/>
  <c r="L139" i="25"/>
  <c r="L34" i="25" s="1"/>
  <c r="J173" i="25"/>
  <c r="J168" i="25" s="1"/>
  <c r="L93" i="25"/>
  <c r="J186" i="25"/>
  <c r="J185" i="25" s="1"/>
  <c r="L113" i="25"/>
  <c r="L159" i="25"/>
  <c r="L158" i="25" s="1"/>
  <c r="K186" i="25"/>
  <c r="K185" i="25" s="1"/>
  <c r="J216" i="25"/>
  <c r="J35" i="25"/>
  <c r="J66" i="25"/>
  <c r="J65" i="25" s="1"/>
  <c r="J239" i="25"/>
  <c r="J238" i="25" s="1"/>
  <c r="I34" i="25"/>
  <c r="L168" i="25"/>
  <c r="L216" i="25"/>
  <c r="L185" i="25" s="1"/>
  <c r="L336" i="25"/>
  <c r="L303" i="25" s="1"/>
  <c r="L239" i="25"/>
  <c r="L238" i="25" s="1"/>
  <c r="I239" i="25"/>
  <c r="I271" i="25"/>
  <c r="K271" i="25"/>
  <c r="K238" i="25" s="1"/>
  <c r="I304" i="25"/>
  <c r="I303" i="25" s="1"/>
  <c r="K93" i="25"/>
  <c r="K34" i="25" s="1"/>
  <c r="K104" i="25"/>
  <c r="J271" i="25"/>
  <c r="K304" i="25"/>
  <c r="K303" i="25" s="1"/>
  <c r="K139" i="33"/>
  <c r="K34" i="33" s="1"/>
  <c r="K168" i="33"/>
  <c r="J35" i="33"/>
  <c r="I239" i="33"/>
  <c r="I238" i="33" s="1"/>
  <c r="L271" i="33"/>
  <c r="J238" i="33"/>
  <c r="I271" i="33"/>
  <c r="J304" i="33"/>
  <c r="J303" i="33" s="1"/>
  <c r="K336" i="33"/>
  <c r="L113" i="33"/>
  <c r="K303" i="33"/>
  <c r="L104" i="33"/>
  <c r="L93" i="33" s="1"/>
  <c r="L34" i="33" s="1"/>
  <c r="I113" i="33"/>
  <c r="I173" i="33"/>
  <c r="I216" i="33"/>
  <c r="K271" i="33"/>
  <c r="L336" i="33"/>
  <c r="L303" i="33" s="1"/>
  <c r="L184" i="33" s="1"/>
  <c r="I104" i="33"/>
  <c r="I93" i="33" s="1"/>
  <c r="J113" i="33"/>
  <c r="J173" i="33"/>
  <c r="J168" i="33" s="1"/>
  <c r="J216" i="33"/>
  <c r="J185" i="33" s="1"/>
  <c r="J184" i="33" s="1"/>
  <c r="K239" i="33"/>
  <c r="K238" i="33" s="1"/>
  <c r="I186" i="33"/>
  <c r="L238" i="33"/>
  <c r="J93" i="33"/>
  <c r="K216" i="33"/>
  <c r="K185" i="33" s="1"/>
  <c r="K184" i="33" s="1"/>
  <c r="I168" i="33"/>
  <c r="I66" i="33"/>
  <c r="I65" i="33" s="1"/>
  <c r="J139" i="33"/>
  <c r="J159" i="33"/>
  <c r="J158" i="33" s="1"/>
  <c r="J304" i="30"/>
  <c r="I65" i="30"/>
  <c r="J336" i="30"/>
  <c r="J65" i="30"/>
  <c r="J168" i="30"/>
  <c r="I239" i="30"/>
  <c r="I238" i="30" s="1"/>
  <c r="K271" i="30"/>
  <c r="K238" i="30" s="1"/>
  <c r="I304" i="30"/>
  <c r="I303" i="30" s="1"/>
  <c r="K336" i="30"/>
  <c r="K303" i="30" s="1"/>
  <c r="J159" i="30"/>
  <c r="J158" i="30" s="1"/>
  <c r="J35" i="30"/>
  <c r="J34" i="30" s="1"/>
  <c r="L65" i="30"/>
  <c r="L34" i="30" s="1"/>
  <c r="L368" i="30" s="1"/>
  <c r="K159" i="30"/>
  <c r="K158" i="30" s="1"/>
  <c r="L239" i="30"/>
  <c r="L238" i="30" s="1"/>
  <c r="L184" i="30" s="1"/>
  <c r="L304" i="30"/>
  <c r="L303" i="30" s="1"/>
  <c r="I186" i="30"/>
  <c r="I185" i="30" s="1"/>
  <c r="I184" i="30" s="1"/>
  <c r="L168" i="30"/>
  <c r="K216" i="30"/>
  <c r="I216" i="30"/>
  <c r="K139" i="30"/>
  <c r="L159" i="30"/>
  <c r="L158" i="30" s="1"/>
  <c r="K173" i="30"/>
  <c r="K168" i="30" s="1"/>
  <c r="K34" i="30" s="1"/>
  <c r="K185" i="30"/>
  <c r="I113" i="30"/>
  <c r="I34" i="30" s="1"/>
  <c r="I368" i="30" s="1"/>
  <c r="I139" i="30"/>
  <c r="I173" i="30"/>
  <c r="I168" i="30" s="1"/>
  <c r="J186" i="30"/>
  <c r="J185" i="30" s="1"/>
  <c r="I336" i="30"/>
  <c r="L65" i="23"/>
  <c r="K139" i="23"/>
  <c r="K336" i="23"/>
  <c r="L35" i="23"/>
  <c r="I104" i="23"/>
  <c r="I93" i="23" s="1"/>
  <c r="I34" i="23" s="1"/>
  <c r="I368" i="23" s="1"/>
  <c r="I113" i="23"/>
  <c r="J173" i="23"/>
  <c r="J168" i="23" s="1"/>
  <c r="K186" i="23"/>
  <c r="K185" i="23" s="1"/>
  <c r="J216" i="23"/>
  <c r="I336" i="23"/>
  <c r="J93" i="23"/>
  <c r="L173" i="23"/>
  <c r="L216" i="23"/>
  <c r="L185" i="23" s="1"/>
  <c r="L184" i="23" s="1"/>
  <c r="J336" i="23"/>
  <c r="J35" i="23"/>
  <c r="I185" i="23"/>
  <c r="I184" i="23" s="1"/>
  <c r="J239" i="23"/>
  <c r="J238" i="23" s="1"/>
  <c r="I271" i="23"/>
  <c r="I304" i="23"/>
  <c r="I303" i="23" s="1"/>
  <c r="L93" i="23"/>
  <c r="J113" i="23"/>
  <c r="J185" i="23"/>
  <c r="J184" i="23" s="1"/>
  <c r="L239" i="23"/>
  <c r="L238" i="23" s="1"/>
  <c r="L336" i="23"/>
  <c r="I66" i="23"/>
  <c r="I65" i="23" s="1"/>
  <c r="I239" i="23"/>
  <c r="I238" i="23" s="1"/>
  <c r="J304" i="23"/>
  <c r="J303" i="23" s="1"/>
  <c r="K303" i="23"/>
  <c r="L139" i="23"/>
  <c r="K238" i="23"/>
  <c r="L304" i="23"/>
  <c r="L303" i="23" s="1"/>
  <c r="J65" i="23"/>
  <c r="L159" i="23"/>
  <c r="L158" i="23" s="1"/>
  <c r="L168" i="23"/>
  <c r="K65" i="23"/>
  <c r="K34" i="23" s="1"/>
  <c r="I168" i="23"/>
  <c r="K271" i="23"/>
  <c r="I34" i="5"/>
  <c r="K139" i="5"/>
  <c r="I186" i="5"/>
  <c r="I185" i="5" s="1"/>
  <c r="I184" i="5" s="1"/>
  <c r="L239" i="5"/>
  <c r="K35" i="5"/>
  <c r="K34" i="5" s="1"/>
  <c r="K368" i="5" s="1"/>
  <c r="J168" i="5"/>
  <c r="K238" i="5"/>
  <c r="K113" i="5"/>
  <c r="L186" i="5"/>
  <c r="L185" i="5" s="1"/>
  <c r="K186" i="5"/>
  <c r="K185" i="5" s="1"/>
  <c r="K184" i="5" s="1"/>
  <c r="J185" i="5"/>
  <c r="J271" i="5"/>
  <c r="J238" i="5" s="1"/>
  <c r="J34" i="5"/>
  <c r="L159" i="5"/>
  <c r="L158" i="5" s="1"/>
  <c r="L173" i="5"/>
  <c r="L168" i="5" s="1"/>
  <c r="L34" i="5" s="1"/>
  <c r="I303" i="5"/>
  <c r="L271" i="5"/>
  <c r="K304" i="5"/>
  <c r="K303" i="5" s="1"/>
  <c r="J216" i="5"/>
  <c r="J304" i="5"/>
  <c r="J303" i="5" s="1"/>
  <c r="L336" i="5"/>
  <c r="L304" i="5"/>
  <c r="I336" i="5"/>
  <c r="K113" i="4"/>
  <c r="L168" i="4"/>
  <c r="L239" i="4"/>
  <c r="L238" i="4" s="1"/>
  <c r="I239" i="4"/>
  <c r="I93" i="4"/>
  <c r="L113" i="4"/>
  <c r="J271" i="4"/>
  <c r="I271" i="4"/>
  <c r="K104" i="4"/>
  <c r="K93" i="4" s="1"/>
  <c r="L216" i="4"/>
  <c r="K271" i="4"/>
  <c r="I303" i="4"/>
  <c r="I66" i="4"/>
  <c r="I65" i="4" s="1"/>
  <c r="I34" i="4" s="1"/>
  <c r="J93" i="4"/>
  <c r="J34" i="4" s="1"/>
  <c r="I139" i="4"/>
  <c r="J173" i="4"/>
  <c r="L271" i="4"/>
  <c r="J113" i="4"/>
  <c r="K173" i="4"/>
  <c r="L186" i="4"/>
  <c r="L185" i="4" s="1"/>
  <c r="J304" i="4"/>
  <c r="J303" i="4" s="1"/>
  <c r="J65" i="4"/>
  <c r="L93" i="4"/>
  <c r="L34" i="4" s="1"/>
  <c r="J139" i="4"/>
  <c r="I186" i="4"/>
  <c r="I185" i="4" s="1"/>
  <c r="K304" i="4"/>
  <c r="K303" i="4" s="1"/>
  <c r="K139" i="4"/>
  <c r="J159" i="4"/>
  <c r="J158" i="4" s="1"/>
  <c r="J185" i="4"/>
  <c r="L304" i="4"/>
  <c r="L303" i="4" s="1"/>
  <c r="J168" i="4"/>
  <c r="J239" i="4"/>
  <c r="J238" i="4" s="1"/>
  <c r="K168" i="4"/>
  <c r="K238" i="4"/>
  <c r="K184" i="4" s="1"/>
  <c r="K35" i="4"/>
  <c r="I113" i="4"/>
  <c r="L113" i="34"/>
  <c r="K104" i="34"/>
  <c r="J271" i="34"/>
  <c r="J93" i="34"/>
  <c r="J139" i="34"/>
  <c r="J159" i="34"/>
  <c r="J158" i="34" s="1"/>
  <c r="K271" i="34"/>
  <c r="J304" i="34"/>
  <c r="J336" i="34"/>
  <c r="K93" i="34"/>
  <c r="K139" i="34"/>
  <c r="K159" i="34"/>
  <c r="K158" i="34" s="1"/>
  <c r="K304" i="34"/>
  <c r="K336" i="34"/>
  <c r="L336" i="34"/>
  <c r="I139" i="34"/>
  <c r="I168" i="34"/>
  <c r="I66" i="34"/>
  <c r="I65" i="34" s="1"/>
  <c r="I34" i="34" s="1"/>
  <c r="I368" i="34" s="1"/>
  <c r="L271" i="34"/>
  <c r="L238" i="34" s="1"/>
  <c r="I238" i="34"/>
  <c r="L139" i="34"/>
  <c r="L168" i="34"/>
  <c r="K216" i="34"/>
  <c r="L35" i="34"/>
  <c r="J66" i="34"/>
  <c r="J65" i="34" s="1"/>
  <c r="I113" i="34"/>
  <c r="J173" i="34"/>
  <c r="J168" i="34" s="1"/>
  <c r="J34" i="34" s="1"/>
  <c r="L186" i="34"/>
  <c r="L185" i="34" s="1"/>
  <c r="J239" i="34"/>
  <c r="J238" i="34" s="1"/>
  <c r="L304" i="34"/>
  <c r="L303" i="34" s="1"/>
  <c r="K185" i="34"/>
  <c r="I93" i="34"/>
  <c r="K66" i="34"/>
  <c r="K65" i="34" s="1"/>
  <c r="K173" i="34"/>
  <c r="K168" i="34" s="1"/>
  <c r="I186" i="34"/>
  <c r="I185" i="34" s="1"/>
  <c r="I184" i="34" s="1"/>
  <c r="K239" i="34"/>
  <c r="L184" i="2" l="1"/>
  <c r="L368" i="2"/>
  <c r="I303" i="2"/>
  <c r="I184" i="2" s="1"/>
  <c r="I368" i="2" s="1"/>
  <c r="J238" i="2"/>
  <c r="J184" i="2" s="1"/>
  <c r="J368" i="2" s="1"/>
  <c r="K34" i="2"/>
  <c r="K368" i="2" s="1"/>
  <c r="L34" i="22"/>
  <c r="L368" i="22" s="1"/>
  <c r="J238" i="22"/>
  <c r="J184" i="22" s="1"/>
  <c r="J368" i="22" s="1"/>
  <c r="I34" i="22"/>
  <c r="I368" i="22" s="1"/>
  <c r="I184" i="22"/>
  <c r="K303" i="22"/>
  <c r="K184" i="22" s="1"/>
  <c r="K368" i="22" s="1"/>
  <c r="L185" i="24"/>
  <c r="K184" i="24"/>
  <c r="K368" i="24" s="1"/>
  <c r="L303" i="24"/>
  <c r="I34" i="24"/>
  <c r="I185" i="24"/>
  <c r="I184" i="24" s="1"/>
  <c r="K303" i="3"/>
  <c r="K184" i="3" s="1"/>
  <c r="K368" i="3" s="1"/>
  <c r="I303" i="3"/>
  <c r="I184" i="3" s="1"/>
  <c r="I368" i="3" s="1"/>
  <c r="J34" i="3"/>
  <c r="J238" i="3"/>
  <c r="J184" i="3" s="1"/>
  <c r="J303" i="3"/>
  <c r="L368" i="26"/>
  <c r="L184" i="26"/>
  <c r="J34" i="26"/>
  <c r="I34" i="26"/>
  <c r="K34" i="26"/>
  <c r="K368" i="26" s="1"/>
  <c r="J238" i="26"/>
  <c r="J184" i="26" s="1"/>
  <c r="I184" i="26"/>
  <c r="L184" i="25"/>
  <c r="L368" i="25"/>
  <c r="J34" i="25"/>
  <c r="J368" i="25" s="1"/>
  <c r="I238" i="25"/>
  <c r="I184" i="25" s="1"/>
  <c r="I368" i="25" s="1"/>
  <c r="K184" i="25"/>
  <c r="K368" i="25" s="1"/>
  <c r="J184" i="25"/>
  <c r="L368" i="33"/>
  <c r="I34" i="33"/>
  <c r="I368" i="33" s="1"/>
  <c r="K368" i="33"/>
  <c r="I185" i="33"/>
  <c r="I184" i="33" s="1"/>
  <c r="J34" i="33"/>
  <c r="J368" i="33" s="1"/>
  <c r="K184" i="30"/>
  <c r="K368" i="30" s="1"/>
  <c r="J303" i="30"/>
  <c r="J184" i="30" s="1"/>
  <c r="J368" i="30" s="1"/>
  <c r="K368" i="23"/>
  <c r="K184" i="23"/>
  <c r="L34" i="23"/>
  <c r="L368" i="23" s="1"/>
  <c r="J34" i="23"/>
  <c r="J368" i="23" s="1"/>
  <c r="J184" i="5"/>
  <c r="L238" i="5"/>
  <c r="L184" i="5" s="1"/>
  <c r="L368" i="5" s="1"/>
  <c r="L303" i="5"/>
  <c r="J368" i="5"/>
  <c r="I368" i="5"/>
  <c r="L368" i="4"/>
  <c r="J184" i="4"/>
  <c r="J368" i="4" s="1"/>
  <c r="L184" i="4"/>
  <c r="K34" i="4"/>
  <c r="K368" i="4" s="1"/>
  <c r="I238" i="4"/>
  <c r="I184" i="4" s="1"/>
  <c r="I368" i="4" s="1"/>
  <c r="K34" i="34"/>
  <c r="L184" i="34"/>
  <c r="L34" i="34"/>
  <c r="L368" i="34" s="1"/>
  <c r="J303" i="34"/>
  <c r="J184" i="34" s="1"/>
  <c r="J368" i="34" s="1"/>
  <c r="K238" i="34"/>
  <c r="K303" i="34"/>
  <c r="K184" i="34"/>
  <c r="H44" i="9"/>
  <c r="I368" i="24" l="1"/>
  <c r="L184" i="24"/>
  <c r="L368" i="24" s="1"/>
  <c r="J368" i="3"/>
  <c r="J368" i="26"/>
  <c r="I368" i="26"/>
  <c r="K368" i="34"/>
  <c r="G24" i="10"/>
  <c r="F24" i="10"/>
  <c r="E24" i="10"/>
  <c r="K23" i="10"/>
  <c r="J23" i="10"/>
  <c r="K22" i="10"/>
  <c r="J22" i="10"/>
  <c r="J21" i="10" s="1"/>
  <c r="K21" i="10"/>
  <c r="I21" i="10"/>
  <c r="I24" i="10" s="1"/>
  <c r="H21" i="10"/>
  <c r="H24" i="10" s="1"/>
  <c r="E21" i="10"/>
  <c r="K20" i="10"/>
  <c r="J20" i="10"/>
  <c r="K19" i="10"/>
  <c r="J19" i="10"/>
  <c r="K18" i="10"/>
  <c r="J18" i="10"/>
  <c r="K17" i="10"/>
  <c r="J17" i="10"/>
  <c r="K25" i="10" l="1"/>
  <c r="J24" i="10"/>
  <c r="C43" i="9" l="1"/>
  <c r="H33" i="9" l="1"/>
  <c r="H24" i="9" s="1"/>
  <c r="G33" i="9"/>
  <c r="F33" i="9"/>
  <c r="E33" i="9"/>
  <c r="E24" i="9" s="1"/>
  <c r="D33" i="9"/>
  <c r="D24" i="9" s="1"/>
  <c r="D44" i="9" l="1"/>
  <c r="G40" i="9" l="1"/>
  <c r="G24" i="9" s="1"/>
  <c r="F24" i="9"/>
  <c r="F44" i="9" s="1"/>
  <c r="C42" i="9" l="1"/>
  <c r="C41" i="9" l="1"/>
  <c r="C40" i="9"/>
  <c r="C39" i="9"/>
  <c r="C38" i="9"/>
  <c r="C37" i="9"/>
  <c r="C36" i="9"/>
  <c r="C35" i="9"/>
  <c r="G44" i="9"/>
  <c r="E44" i="9"/>
  <c r="C32" i="9"/>
  <c r="C31" i="9"/>
  <c r="C30" i="9"/>
  <c r="C29" i="9"/>
  <c r="C28" i="9"/>
  <c r="C27" i="9"/>
  <c r="C26" i="9"/>
  <c r="C25" i="9"/>
  <c r="C23" i="9"/>
  <c r="C22" i="9"/>
  <c r="C21" i="9"/>
  <c r="C20" i="9"/>
  <c r="C33" i="9" l="1"/>
  <c r="C24" i="9"/>
  <c r="C44" i="9" l="1"/>
  <c r="F27" i="11" l="1"/>
  <c r="D27" i="11"/>
  <c r="E27" i="11"/>
  <c r="H22" i="11"/>
  <c r="H27" i="11" l="1"/>
</calcChain>
</file>

<file path=xl/sharedStrings.xml><?xml version="1.0" encoding="utf-8"?>
<sst xmlns="http://schemas.openxmlformats.org/spreadsheetml/2006/main" count="5153" uniqueCount="433">
  <si>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</si>
  <si>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</si>
  <si>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</si>
  <si>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</si>
  <si>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</si>
  <si>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</si>
  <si>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</si>
  <si>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</si>
  <si>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</si>
  <si>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</si>
  <si>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</si>
  <si>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</si>
  <si>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</si>
  <si>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</si>
  <si>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</si>
  <si>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</si>
  <si>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</si>
  <si>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</si>
  <si>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</si>
  <si>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</si>
  <si>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</si>
  <si>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</si>
  <si>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</si>
  <si>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</si>
  <si>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</si>
  <si>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</si>
  <si>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</si>
  <si>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</si>
  <si>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</si>
  <si>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</si>
  <si>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</si>
  <si>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</si>
  <si>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</si>
  <si>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</si>
  <si>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</si>
  <si>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</si>
  <si>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</si>
  <si>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</si>
  <si>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</si>
  <si>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</si>
  <si>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</si>
  <si>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</si>
  <si>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</si>
  <si>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</si>
  <si>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</si>
  <si>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</si>
  <si>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</si>
  <si>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</si>
  <si>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</si>
  <si>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</si>
  <si>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</si>
  <si>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</si>
  <si>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</si>
  <si>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</si>
  <si>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</si>
  <si>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</si>
  <si>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</si>
  <si>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</si>
  <si>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</si>
  <si>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</si>
  <si>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</si>
  <si>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</si>
  <si>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</si>
  <si>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</si>
  <si>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</si>
  <si>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</si>
  <si>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</si>
  <si>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</si>
  <si>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</si>
  <si>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</si>
  <si>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</si>
  <si>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</si>
  <si>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</si>
  <si>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</si>
  <si>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</si>
  <si>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</si>
  <si>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</si>
  <si>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</si>
  <si>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</si>
  <si>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</si>
  <si>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</si>
  <si>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</si>
  <si>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</si>
  <si>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</si>
  <si>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</si>
  <si>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</si>
  <si>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</si>
  <si>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</si>
  <si>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</si>
  <si>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</si>
  <si>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</si>
  <si>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</si>
  <si>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</si>
  <si>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</si>
  <si>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</si>
  <si>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</si>
  <si>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</si>
  <si>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</si>
  <si>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</si>
  <si>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</si>
  <si>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</si>
  <si>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</si>
  <si>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</si>
  <si>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</si>
  <si>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</si>
  <si>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</si>
  <si>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</si>
  <si>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</si>
  <si>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</si>
  <si>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</si>
  <si>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</si>
  <si>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</si>
  <si>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</si>
  <si>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</si>
  <si>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</si>
  <si>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</si>
  <si>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</si>
  <si>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</si>
  <si>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</si>
  <si>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</si>
  <si>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</si>
  <si>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</si>
  <si>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</si>
  <si>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</si>
  <si>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</si>
  <si>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</si>
  <si>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</si>
  <si>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</si>
  <si>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</si>
  <si>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</si>
  <si>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</si>
  <si>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</si>
  <si>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</si>
  <si>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</si>
  <si>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</si>
  <si>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</si>
  <si>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</si>
  <si>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</si>
  <si>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</si>
  <si>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</si>
  <si>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</si>
  <si>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</si>
  <si>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</si>
  <si>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</si>
  <si>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</si>
  <si>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</si>
  <si>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</si>
  <si>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</si>
  <si>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</si>
  <si>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</si>
  <si>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</si>
  <si>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</si>
  <si>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</si>
  <si>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</si>
  <si>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</si>
  <si>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</si>
  <si>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</si>
  <si>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</si>
  <si>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</si>
  <si>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</si>
  <si>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</si>
  <si>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</si>
  <si>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</si>
  <si>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</si>
  <si>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</si>
  <si>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</si>
  <si>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</si>
  <si>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</si>
  <si>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</si>
  <si>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</si>
  <si>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</si>
  <si>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</si>
  <si>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</si>
  <si>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</si>
  <si>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</si>
  <si>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</si>
  <si>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</si>
  <si>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</si>
  <si>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</si>
  <si>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</si>
  <si>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</si>
  <si>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</si>
  <si>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</si>
  <si>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</si>
  <si>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</si>
  <si>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</si>
  <si>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</si>
  <si>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</si>
  <si>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</si>
  <si>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</si>
  <si>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</si>
  <si>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</si>
  <si>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</si>
  <si>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</si>
  <si>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</si>
  <si>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</si>
  <si>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</si>
  <si>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</si>
  <si>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</si>
  <si>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</si>
  <si>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</si>
  <si>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</si>
  <si>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</si>
  <si>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</si>
  <si>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</si>
  <si>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</si>
  <si>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</si>
  <si>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</si>
  <si>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</si>
  <si>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</si>
  <si>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</si>
  <si>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</si>
  <si>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</si>
  <si>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</si>
  <si>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</si>
  <si>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</si>
  <si>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</si>
  <si>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</si>
  <si>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</si>
  <si>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</si>
  <si>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</si>
  <si>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</si>
  <si>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</si>
  <si>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</si>
  <si>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</si>
  <si>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</si>
  <si>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</si>
  <si>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</si>
  <si>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</si>
  <si>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</si>
  <si>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</si>
  <si>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</si>
  <si>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</si>
  <si>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</si>
  <si>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</si>
  <si>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</si>
  <si>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</si>
  <si>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</si>
  <si>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>(Registracijos kodas ir buveinės adresas)</t>
  </si>
  <si>
    <t>(Eur., euro cnt.)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</si>
  <si>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</si>
  <si>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</si>
  <si>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</si>
  <si>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</si>
  <si>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</si>
  <si>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</si>
  <si>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</si>
  <si>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</si>
  <si>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</si>
  <si>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</si>
  <si>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</si>
  <si>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</si>
  <si>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</si>
  <si>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</si>
  <si>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</si>
  <si>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</si>
  <si>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</si>
  <si>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</si>
  <si>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</si>
  <si>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</si>
  <si>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</si>
  <si>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</si>
  <si>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 xml:space="preserve"> ir paslaugų pardavimo pajamos</t>
  </si>
  <si>
    <t>IŠ VISO:</t>
  </si>
  <si>
    <t>(vadovo ar jo įgalioto asmens pareigos)</t>
  </si>
  <si>
    <t>Iš viso</t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</si>
  <si>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</si>
  <si>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</si>
  <si>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</si>
  <si>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</si>
  <si>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</si>
  <si>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</si>
  <si>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</si>
  <si>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</si>
  <si>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</si>
  <si>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</si>
  <si>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</si>
  <si>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</si>
  <si>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</si>
  <si>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</si>
  <si>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</si>
  <si>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</si>
  <si>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</si>
  <si>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</si>
  <si>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</si>
  <si>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</si>
  <si>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</si>
  <si>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</si>
  <si>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</si>
  <si>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</si>
  <si>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</si>
  <si>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</si>
  <si>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</si>
  <si>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</si>
  <si>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</si>
  <si>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</si>
  <si>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</si>
  <si>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</si>
  <si>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</si>
  <si>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</si>
  <si>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</si>
  <si>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</si>
  <si>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</si>
  <si>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</si>
  <si>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</si>
  <si>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</si>
  <si>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</si>
  <si>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</si>
  <si>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</si>
  <si>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</si>
  <si>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</si>
  <si>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</si>
  <si>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</si>
  <si>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 xml:space="preserve">                                  (vardas ir pavardė)</t>
  </si>
  <si>
    <t>2020 m. kovo  24   d.</t>
  </si>
  <si>
    <t>įsakymu Nr. AV - 659</t>
  </si>
  <si>
    <t>Gargždų lopšelis-darželis „Saulutė“, 191789357</t>
  </si>
  <si>
    <t>Gargždų lopšelis-darželis „Saulutė“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</si>
  <si>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</si>
  <si>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</si>
  <si>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</si>
  <si>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</si>
  <si>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</si>
  <si>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</si>
  <si>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</si>
  <si>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</si>
  <si>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</si>
  <si>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</si>
  <si>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</si>
  <si>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</si>
  <si>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</si>
  <si>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</si>
  <si>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</si>
  <si>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</si>
  <si>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</si>
  <si>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</si>
  <si>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</si>
  <si>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</si>
  <si>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</si>
  <si>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</si>
  <si>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</si>
  <si>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</si>
  <si>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</si>
  <si>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</si>
  <si>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</si>
  <si>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</si>
  <si>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</si>
  <si>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</si>
  <si>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</si>
  <si>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</si>
  <si>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</si>
  <si>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</si>
  <si>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</si>
  <si>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</si>
  <si>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</si>
  <si>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</si>
  <si>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</si>
  <si>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</si>
  <si>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</si>
  <si>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Centralizuotos biudžetinių įstaigų buhalterinės apskaitos skyriaus vedėja</t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</si>
  <si>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</si>
  <si>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</si>
  <si>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</si>
  <si>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</si>
  <si>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</si>
  <si>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</si>
  <si>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</si>
  <si>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</si>
  <si>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</si>
  <si>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</si>
  <si>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</si>
  <si>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</si>
  <si>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</si>
  <si>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</si>
  <si>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</si>
  <si>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</si>
  <si>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Mokytojų pavėžėjimas</t>
  </si>
  <si>
    <t>(įstaigos vadovo ar jo įgalioto asmens pareigų  pavadinimas)</t>
  </si>
  <si>
    <t>(finansinę apskaitą tvarkančio asmens, centralizuotos apskaitos įstaigos vadovo arba jo įgalioto asmens pareigų pavadinimas)</t>
  </si>
  <si>
    <t>ML(UK)</t>
  </si>
  <si>
    <t>Speciali tikslinė dotacija mokymo reikmėms finansu</t>
  </si>
  <si>
    <r>
      <t xml:space="preserve">  Metinė</t>
    </r>
    <r>
      <rPr>
        <u/>
        <sz val="11"/>
        <rFont val="Times New Roman"/>
        <family val="1"/>
      </rPr>
      <t>, ketvirtinė</t>
    </r>
  </si>
  <si>
    <t xml:space="preserve">P A T V I R T I N T A 	
Klaipėdos rajono savivaldybės	
administracijos direktoriaus	
2023 m. kovo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</si>
  <si>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</si>
  <si>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</si>
  <si>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</si>
  <si>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</si>
  <si>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</si>
  <si>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</si>
  <si>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</si>
  <si>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</si>
  <si>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</si>
  <si>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</si>
  <si>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</si>
  <si>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</si>
  <si>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</si>
  <si>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(ataskaitos rengėjas, tel. Nr.</t>
  </si>
  <si>
    <r>
      <t>metinė ,</t>
    </r>
    <r>
      <rPr>
        <u/>
        <sz val="10"/>
        <rFont val="Times New Roman"/>
        <family val="1"/>
      </rPr>
      <t xml:space="preserve"> ketvirtinė</t>
    </r>
    <r>
      <rPr>
        <sz val="10"/>
        <rFont val="Times New Roman"/>
        <family val="1"/>
        <charset val="186"/>
      </rPr>
      <t>, mėnesio</t>
    </r>
  </si>
  <si>
    <t>Gargždų lopšelis-darželis ,,Saulutė"</t>
  </si>
  <si>
    <t>Vingio g 4, Gargždai LT-96138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</si>
  <si>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</si>
  <si>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</si>
  <si>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</si>
  <si>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</si>
  <si>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</si>
  <si>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</si>
  <si>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1.1.3.19. Įtraukusis ugdymas Klaipėdos rajono ugdymo įstaigose</t>
  </si>
  <si>
    <t>Apskaičiuotos turto naudojimo</t>
  </si>
  <si>
    <t>Apskaičiuotos turto</t>
  </si>
  <si>
    <t>naudojimo pajamos</t>
  </si>
  <si>
    <t xml:space="preserve"> Rima Rusteikienė Tel.: 8 659 47343</t>
  </si>
  <si>
    <t xml:space="preserve"> PAŽYMA APIE PAJAMAS UŽ PASLAUGAS IR NUOMĄ  2023 M. BIRŽELIO 30 D. </t>
  </si>
  <si>
    <t>SAVIVALDYBĖS BIUDŽETINIŲ ĮSTAIGŲ  PAJAMŲ ĮMOKŲ ATASKAITA UŽ  2023  METŲ  II KETVIRTĮ</t>
  </si>
  <si>
    <r>
      <rPr>
        <u/>
        <sz val="12"/>
        <rFont val="Times New Roman"/>
        <family val="1"/>
        <charset val="186"/>
      </rPr>
      <t xml:space="preserve">2023-07-10 </t>
    </r>
    <r>
      <rPr>
        <sz val="12"/>
        <rFont val="Times New Roman"/>
        <family val="1"/>
        <charset val="186"/>
      </rPr>
      <t>Nr.____</t>
    </r>
  </si>
  <si>
    <t>(Biudžeto išlaidų sąmatos vykdymo 2023 m. birželio mėn. 30 d. metinės, ketvirtinės ataskaitos forma Nr. 2)</t>
  </si>
  <si>
    <t>2023 M. BIRŽELIO MĖN. 30 D.</t>
  </si>
  <si>
    <t>2 ketvirtis</t>
  </si>
  <si>
    <t>Direktoriaus pavaduotoja ūkio reikalams</t>
  </si>
  <si>
    <t>Grėta Nekrevičienė</t>
  </si>
  <si>
    <t>KKP</t>
  </si>
  <si>
    <t>Klimato kaitos programa</t>
  </si>
  <si>
    <t>Klaipėdos raj. savivaldybės administracijos (Biudžeto ir ekonomikos skyriui)</t>
  </si>
  <si>
    <t>2023-06-30</t>
  </si>
  <si>
    <t>Ilgalaikiam turtui įsigyti</t>
  </si>
  <si>
    <t xml:space="preserve">PAŽYMA PRIE MOKĖTINŲ SUMŲ 2023  M. BIRŽELIO 30 D. ATASKAITOS 9 PRIEDO </t>
  </si>
  <si>
    <t>Direktorės pavaduotoja ūkio reikalams</t>
  </si>
  <si>
    <t>2023.07.07 Nr.________________</t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</si>
  <si>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</rPr>
      <t>)</t>
    </r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</si>
  <si>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</rPr>
      <t>)</t>
    </r>
  </si>
  <si>
    <t>2023 m. birželio mėn. 30 d.</t>
  </si>
  <si>
    <t xml:space="preserve">                          2023.07.07 Nr.________________</t>
  </si>
  <si>
    <t>2023 07 07 Nr.______</t>
  </si>
  <si>
    <r>
      <t>(metinė,</t>
    </r>
    <r>
      <rPr>
        <u/>
        <sz val="9"/>
        <color rgb="FF000000"/>
        <rFont val="Times New Roman"/>
        <family val="1"/>
      </rPr>
      <t xml:space="preserve"> ketvirtinė)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</si>
</sst>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6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1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indexed="8"/>
      <name val="Times New Roman"/>
      <family val="1"/>
      <charset val="186"/>
    </font>
    <font>
      <u/>
      <sz val="8"/>
      <color rgb="FF000000"/>
      <name val="Times New Roman"/>
      <family val="1"/>
    </font>
    <font>
      <u/>
      <sz val="9"/>
      <color rgb="FF000000"/>
      <name val="Times New Roman"/>
      <family val="1"/>
    </font>
    <font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 applyFill="0" applyProtection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165" fontId="14" fillId="0" borderId="0" applyFont="0" applyFill="0" applyBorder="0" applyAlignment="0" applyProtection="0"/>
    <xf numFmtId="0" fontId="31" fillId="0" borderId="0"/>
  </cellStyleXfs>
  <cellXfs count="513">
    <xf numFmtId="0" fontId="0" fillId="0" borderId="0" xfId="0" applyFill="1" applyProtection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4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13" fillId="0" borderId="12" xfId="0" quotePrefix="1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6" xfId="0" quotePrefix="1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1" xfId="0" quotePrefix="1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right" vertical="center" wrapText="1"/>
    </xf>
    <xf numFmtId="2" fontId="13" fillId="0" borderId="8" xfId="0" quotePrefix="1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1" applyFont="1" applyFill="1" applyBorder="1"/>
    <xf numFmtId="0" fontId="6" fillId="0" borderId="0" xfId="0" applyFont="1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1" applyFont="1" applyBorder="1"/>
    <xf numFmtId="0" fontId="6" fillId="0" borderId="0" xfId="1" applyFont="1" applyBorder="1"/>
    <xf numFmtId="0" fontId="6" fillId="0" borderId="0" xfId="0" applyFont="1"/>
    <xf numFmtId="0" fontId="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1" applyFont="1" applyBorder="1" applyAlignment="1">
      <alignment horizontal="center" vertical="top"/>
    </xf>
    <xf numFmtId="0" fontId="15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ill="1" applyProtection="1"/>
    <xf numFmtId="0" fontId="0" fillId="0" borderId="37" xfId="0" applyFill="1" applyBorder="1" applyAlignment="1" applyProtection="1">
      <alignment horizontal="right" vertical="center"/>
    </xf>
    <xf numFmtId="0" fontId="21" fillId="0" borderId="22" xfId="0" applyFont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5" fillId="0" borderId="4" xfId="0" applyFont="1" applyBorder="1"/>
    <xf numFmtId="0" fontId="25" fillId="0" borderId="0" xfId="0" applyFont="1" applyBorder="1" applyAlignment="1"/>
    <xf numFmtId="0" fontId="25" fillId="0" borderId="0" xfId="0" applyFont="1" applyFill="1"/>
    <xf numFmtId="2" fontId="25" fillId="2" borderId="8" xfId="0" applyNumberFormat="1" applyFont="1" applyFill="1" applyBorder="1"/>
    <xf numFmtId="2" fontId="3" fillId="0" borderId="8" xfId="0" applyNumberFormat="1" applyFont="1" applyFill="1" applyBorder="1"/>
    <xf numFmtId="0" fontId="3" fillId="0" borderId="8" xfId="0" applyFont="1" applyFill="1" applyBorder="1"/>
    <xf numFmtId="0" fontId="25" fillId="2" borderId="8" xfId="0" applyFont="1" applyFill="1" applyBorder="1"/>
    <xf numFmtId="0" fontId="3" fillId="0" borderId="8" xfId="0" applyNumberFormat="1" applyFont="1" applyFill="1" applyBorder="1"/>
    <xf numFmtId="0" fontId="26" fillId="0" borderId="0" xfId="0" applyFont="1"/>
    <xf numFmtId="0" fontId="26" fillId="0" borderId="0" xfId="0" applyFont="1" applyAlignment="1"/>
    <xf numFmtId="0" fontId="26" fillId="0" borderId="0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5" fillId="0" borderId="8" xfId="4" applyFont="1" applyFill="1" applyBorder="1" applyAlignment="1" applyProtection="1">
      <alignment vertical="top" wrapText="1"/>
    </xf>
    <xf numFmtId="0" fontId="25" fillId="0" borderId="8" xfId="4" applyFont="1" applyFill="1" applyBorder="1" applyAlignment="1" applyProtection="1">
      <alignment horizontal="left" vertical="top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25" fillId="0" borderId="0" xfId="0" applyFont="1" applyFill="1" applyProtection="1"/>
    <xf numFmtId="0" fontId="27" fillId="0" borderId="0" xfId="0" applyFont="1" applyFill="1" applyAlignment="1" applyProtection="1">
      <alignment horizontal="left" vertical="top" wrapText="1"/>
    </xf>
    <xf numFmtId="2" fontId="25" fillId="0" borderId="0" xfId="0" applyNumberFormat="1" applyFont="1" applyFill="1" applyBorder="1"/>
    <xf numFmtId="14" fontId="32" fillId="0" borderId="0" xfId="0" applyNumberFormat="1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vertical="center" wrapText="1"/>
    </xf>
    <xf numFmtId="0" fontId="32" fillId="7" borderId="37" xfId="0" applyFont="1" applyFill="1" applyBorder="1" applyAlignment="1" applyProtection="1">
      <alignment horizontal="center" vertical="center" wrapText="1"/>
    </xf>
    <xf numFmtId="0" fontId="32" fillId="7" borderId="3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 wrapText="1"/>
    </xf>
    <xf numFmtId="49" fontId="33" fillId="0" borderId="37" xfId="0" applyNumberFormat="1" applyFont="1" applyFill="1" applyBorder="1" applyAlignment="1" applyProtection="1">
      <alignment horizontal="center" vertical="center"/>
    </xf>
    <xf numFmtId="2" fontId="33" fillId="0" borderId="37" xfId="0" applyNumberFormat="1" applyFont="1" applyFill="1" applyBorder="1" applyAlignment="1" applyProtection="1">
      <alignment horizontal="right" vertical="center"/>
    </xf>
    <xf numFmtId="0" fontId="37" fillId="0" borderId="37" xfId="0" applyFont="1" applyFill="1" applyBorder="1" applyAlignment="1" applyProtection="1">
      <alignment horizontal="right" vertical="center"/>
    </xf>
    <xf numFmtId="49" fontId="32" fillId="0" borderId="37" xfId="0" applyNumberFormat="1" applyFont="1" applyFill="1" applyBorder="1" applyAlignment="1" applyProtection="1">
      <alignment horizontal="center" vertical="center"/>
    </xf>
    <xf numFmtId="2" fontId="32" fillId="0" borderId="3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left"/>
    </xf>
    <xf numFmtId="0" fontId="38" fillId="0" borderId="0" xfId="0" applyFont="1" applyFill="1" applyProtection="1"/>
    <xf numFmtId="0" fontId="36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left"/>
    </xf>
    <xf numFmtId="0" fontId="40" fillId="0" borderId="0" xfId="0" applyFont="1" applyFill="1" applyAlignment="1" applyProtection="1">
      <alignment horizontal="right" vertical="center"/>
    </xf>
    <xf numFmtId="164" fontId="40" fillId="0" borderId="0" xfId="0" applyNumberFormat="1" applyFont="1" applyFill="1" applyAlignment="1" applyProtection="1">
      <alignment vertical="center"/>
    </xf>
    <xf numFmtId="164" fontId="34" fillId="0" borderId="0" xfId="0" applyNumberFormat="1" applyFont="1" applyFill="1" applyAlignment="1" applyProtection="1">
      <alignment horizontal="center"/>
    </xf>
    <xf numFmtId="164" fontId="34" fillId="0" borderId="0" xfId="0" applyNumberFormat="1" applyFont="1" applyFill="1" applyAlignment="1" applyProtection="1">
      <alignment horizontal="right" vertical="center"/>
    </xf>
    <xf numFmtId="0" fontId="40" fillId="0" borderId="1" xfId="0" applyFont="1" applyFill="1" applyBorder="1" applyProtection="1"/>
    <xf numFmtId="0" fontId="34" fillId="0" borderId="0" xfId="0" applyFont="1" applyFill="1" applyAlignment="1" applyProtection="1">
      <alignment horizontal="right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right"/>
    </xf>
    <xf numFmtId="0" fontId="34" fillId="0" borderId="2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top"/>
    </xf>
    <xf numFmtId="0" fontId="34" fillId="0" borderId="1" xfId="0" applyFont="1" applyFill="1" applyBorder="1" applyAlignment="1" applyProtection="1">
      <alignment horizontal="center" vertical="top"/>
    </xf>
    <xf numFmtId="0" fontId="39" fillId="0" borderId="1" xfId="0" applyFont="1" applyFill="1" applyBorder="1" applyAlignment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2" fontId="39" fillId="0" borderId="1" xfId="0" applyNumberFormat="1" applyFont="1" applyFill="1" applyBorder="1" applyAlignment="1" applyProtection="1">
      <alignment horizontal="right" vertical="center"/>
    </xf>
    <xf numFmtId="0" fontId="39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2" fontId="34" fillId="0" borderId="1" xfId="0" applyNumberFormat="1" applyFont="1" applyFill="1" applyBorder="1" applyAlignment="1" applyProtection="1">
      <alignment horizontal="right" vertical="center"/>
    </xf>
    <xf numFmtId="2" fontId="39" fillId="3" borderId="1" xfId="0" applyNumberFormat="1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vertical="top" wrapText="1"/>
    </xf>
    <xf numFmtId="0" fontId="34" fillId="3" borderId="1" xfId="0" applyFont="1" applyFill="1" applyBorder="1" applyAlignment="1" applyProtection="1">
      <alignment vertical="center" wrapText="1"/>
    </xf>
    <xf numFmtId="1" fontId="39" fillId="0" borderId="1" xfId="0" applyNumberFormat="1" applyFont="1" applyFill="1" applyBorder="1" applyAlignment="1" applyProtection="1">
      <alignment horizontal="center" vertical="top"/>
    </xf>
    <xf numFmtId="1" fontId="34" fillId="0" borderId="1" xfId="0" applyNumberFormat="1" applyFont="1" applyFill="1" applyBorder="1" applyAlignment="1" applyProtection="1">
      <alignment horizontal="center" vertical="top" wrapText="1"/>
    </xf>
    <xf numFmtId="1" fontId="39" fillId="0" borderId="1" xfId="0" applyNumberFormat="1" applyFont="1" applyFill="1" applyBorder="1" applyAlignment="1" applyProtection="1">
      <alignment horizontal="center" vertical="top" wrapText="1"/>
    </xf>
    <xf numFmtId="0" fontId="39" fillId="0" borderId="1" xfId="0" applyFont="1" applyFill="1" applyBorder="1" applyAlignment="1" applyProtection="1">
      <alignment vertical="top" wrapText="1"/>
    </xf>
    <xf numFmtId="0" fontId="34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center" vertical="top" wrapText="1"/>
    </xf>
    <xf numFmtId="164" fontId="34" fillId="0" borderId="3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top"/>
    </xf>
    <xf numFmtId="0" fontId="34" fillId="0" borderId="7" xfId="0" applyFont="1" applyFill="1" applyBorder="1" applyProtection="1"/>
    <xf numFmtId="0" fontId="40" fillId="0" borderId="0" xfId="0" applyFont="1" applyFill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top"/>
    </xf>
    <xf numFmtId="0" fontId="42" fillId="0" borderId="0" xfId="0" applyFont="1" applyFill="1" applyProtection="1"/>
    <xf numFmtId="0" fontId="41" fillId="0" borderId="0" xfId="0" applyFont="1" applyFill="1" applyProtection="1"/>
    <xf numFmtId="0" fontId="36" fillId="0" borderId="0" xfId="0" applyFont="1" applyFill="1" applyProtection="1"/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44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7" fillId="0" borderId="0" xfId="0" applyFont="1"/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0" fontId="48" fillId="0" borderId="0" xfId="0" applyFont="1" applyAlignment="1">
      <alignment horizontal="left"/>
    </xf>
    <xf numFmtId="164" fontId="48" fillId="0" borderId="0" xfId="0" applyNumberFormat="1" applyFont="1" applyAlignment="1">
      <alignment horizontal="right" vertical="center"/>
    </xf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48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left" vertical="center"/>
    </xf>
    <xf numFmtId="0" fontId="47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164" fontId="48" fillId="0" borderId="0" xfId="0" applyNumberFormat="1" applyFont="1" applyAlignment="1">
      <alignment horizontal="left"/>
    </xf>
    <xf numFmtId="3" fontId="47" fillId="0" borderId="23" xfId="0" applyNumberFormat="1" applyFont="1" applyBorder="1"/>
    <xf numFmtId="0" fontId="53" fillId="0" borderId="0" xfId="0" applyFont="1" applyAlignment="1">
      <alignment horizontal="center"/>
    </xf>
    <xf numFmtId="164" fontId="48" fillId="0" borderId="0" xfId="0" applyNumberFormat="1" applyFont="1" applyAlignment="1">
      <alignment horizontal="right"/>
    </xf>
    <xf numFmtId="1" fontId="47" fillId="0" borderId="23" xfId="0" applyNumberFormat="1" applyFont="1" applyBorder="1"/>
    <xf numFmtId="3" fontId="47" fillId="0" borderId="24" xfId="0" applyNumberFormat="1" applyFont="1" applyBorder="1" applyAlignment="1">
      <alignment horizontal="left"/>
    </xf>
    <xf numFmtId="0" fontId="48" fillId="0" borderId="25" xfId="0" applyFont="1" applyBorder="1" applyAlignment="1">
      <alignment horizontal="right"/>
    </xf>
    <xf numFmtId="0" fontId="47" fillId="0" borderId="26" xfId="0" applyFont="1" applyBorder="1"/>
    <xf numFmtId="0" fontId="47" fillId="0" borderId="23" xfId="0" applyFont="1" applyBorder="1"/>
    <xf numFmtId="0" fontId="48" fillId="0" borderId="27" xfId="0" applyFont="1" applyBorder="1" applyAlignment="1">
      <alignment horizontal="right"/>
    </xf>
    <xf numFmtId="3" fontId="47" fillId="0" borderId="28" xfId="0" applyNumberFormat="1" applyFont="1" applyBorder="1" applyAlignment="1" applyProtection="1">
      <alignment horizontal="left"/>
      <protection locked="0"/>
    </xf>
    <xf numFmtId="3" fontId="47" fillId="0" borderId="29" xfId="0" applyNumberFormat="1" applyFont="1" applyBorder="1"/>
    <xf numFmtId="0" fontId="47" fillId="0" borderId="22" xfId="0" applyFont="1" applyBorder="1" applyAlignment="1">
      <alignment horizontal="center"/>
    </xf>
    <xf numFmtId="164" fontId="48" fillId="0" borderId="22" xfId="0" applyNumberFormat="1" applyFont="1" applyBorder="1" applyAlignment="1">
      <alignment horizontal="right"/>
    </xf>
    <xf numFmtId="0" fontId="47" fillId="0" borderId="0" xfId="0" applyFont="1" applyAlignment="1">
      <alignment horizontal="center" vertical="center"/>
    </xf>
    <xf numFmtId="49" fontId="54" fillId="0" borderId="23" xfId="0" applyNumberFormat="1" applyFont="1" applyBorder="1" applyAlignment="1">
      <alignment horizontal="center" vertical="center" wrapText="1"/>
    </xf>
    <xf numFmtId="49" fontId="54" fillId="0" borderId="33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49" fontId="48" fillId="0" borderId="29" xfId="0" applyNumberFormat="1" applyFont="1" applyBorder="1" applyAlignment="1">
      <alignment horizontal="center" vertical="center" wrapText="1"/>
    </xf>
    <xf numFmtId="49" fontId="48" fillId="0" borderId="23" xfId="0" applyNumberFormat="1" applyFont="1" applyBorder="1" applyAlignment="1">
      <alignment horizontal="center" vertical="center" wrapText="1"/>
    </xf>
    <xf numFmtId="1" fontId="48" fillId="0" borderId="33" xfId="0" applyNumberFormat="1" applyFont="1" applyBorder="1" applyAlignment="1">
      <alignment horizontal="center" vertical="center" wrapText="1"/>
    </xf>
    <xf numFmtId="0" fontId="55" fillId="0" borderId="23" xfId="0" applyFont="1" applyBorder="1" applyAlignment="1">
      <alignment vertical="top" wrapText="1"/>
    </xf>
    <xf numFmtId="0" fontId="55" fillId="0" borderId="29" xfId="0" applyFont="1" applyBorder="1" applyAlignment="1">
      <alignment vertical="top" wrapText="1"/>
    </xf>
    <xf numFmtId="0" fontId="55" fillId="0" borderId="34" xfId="0" applyFont="1" applyBorder="1" applyAlignment="1">
      <alignment vertical="top" wrapText="1"/>
    </xf>
    <xf numFmtId="0" fontId="55" fillId="0" borderId="29" xfId="0" applyFont="1" applyBorder="1" applyAlignment="1">
      <alignment horizontal="center" vertical="top" wrapText="1"/>
    </xf>
    <xf numFmtId="2" fontId="47" fillId="4" borderId="29" xfId="0" applyNumberFormat="1" applyFont="1" applyFill="1" applyBorder="1" applyAlignment="1">
      <alignment horizontal="right" vertical="center" wrapText="1"/>
    </xf>
    <xf numFmtId="2" fontId="47" fillId="4" borderId="23" xfId="0" applyNumberFormat="1" applyFont="1" applyFill="1" applyBorder="1" applyAlignment="1">
      <alignment horizontal="right" vertical="center" wrapText="1"/>
    </xf>
    <xf numFmtId="0" fontId="55" fillId="0" borderId="0" xfId="0" applyFont="1"/>
    <xf numFmtId="0" fontId="55" fillId="0" borderId="33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47" fillId="0" borderId="22" xfId="0" applyFont="1" applyBorder="1" applyAlignment="1">
      <alignment vertical="top" wrapText="1"/>
    </xf>
    <xf numFmtId="0" fontId="47" fillId="0" borderId="28" xfId="0" applyFont="1" applyBorder="1" applyAlignment="1">
      <alignment vertical="top" wrapText="1"/>
    </xf>
    <xf numFmtId="0" fontId="47" fillId="0" borderId="33" xfId="0" applyFont="1" applyBorder="1" applyAlignment="1">
      <alignment horizontal="center" vertical="top" wrapText="1"/>
    </xf>
    <xf numFmtId="0" fontId="55" fillId="0" borderId="22" xfId="0" applyFont="1" applyBorder="1" applyAlignment="1">
      <alignment vertical="top" wrapText="1"/>
    </xf>
    <xf numFmtId="2" fontId="47" fillId="4" borderId="35" xfId="0" applyNumberFormat="1" applyFont="1" applyFill="1" applyBorder="1" applyAlignment="1">
      <alignment horizontal="right" vertical="center" wrapText="1"/>
    </xf>
    <xf numFmtId="2" fontId="47" fillId="4" borderId="25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vertical="top" wrapText="1"/>
    </xf>
    <xf numFmtId="0" fontId="47" fillId="0" borderId="29" xfId="0" applyFont="1" applyBorder="1" applyAlignment="1">
      <alignment vertical="top" wrapText="1"/>
    </xf>
    <xf numFmtId="0" fontId="47" fillId="0" borderId="34" xfId="0" applyFont="1" applyBorder="1" applyAlignment="1">
      <alignment vertical="top" wrapText="1"/>
    </xf>
    <xf numFmtId="0" fontId="47" fillId="0" borderId="29" xfId="0" applyFont="1" applyBorder="1" applyAlignment="1">
      <alignment horizontal="center" vertical="top" wrapText="1"/>
    </xf>
    <xf numFmtId="0" fontId="47" fillId="0" borderId="26" xfId="0" applyFont="1" applyBorder="1" applyAlignment="1">
      <alignment vertical="top" wrapText="1"/>
    </xf>
    <xf numFmtId="2" fontId="47" fillId="0" borderId="33" xfId="0" applyNumberFormat="1" applyFont="1" applyBorder="1" applyAlignment="1">
      <alignment horizontal="right" vertical="center" wrapText="1"/>
    </xf>
    <xf numFmtId="2" fontId="47" fillId="0" borderId="23" xfId="0" applyNumberFormat="1" applyFont="1" applyBorder="1" applyAlignment="1">
      <alignment horizontal="right" vertical="center" wrapText="1"/>
    </xf>
    <xf numFmtId="2" fontId="47" fillId="0" borderId="29" xfId="0" applyNumberFormat="1" applyFont="1" applyBorder="1" applyAlignment="1">
      <alignment horizontal="right" vertical="center" wrapText="1"/>
    </xf>
    <xf numFmtId="0" fontId="55" fillId="0" borderId="32" xfId="0" applyFont="1" applyBorder="1" applyAlignment="1">
      <alignment vertical="top" wrapText="1"/>
    </xf>
    <xf numFmtId="0" fontId="55" fillId="0" borderId="28" xfId="0" applyFont="1" applyBorder="1" applyAlignment="1">
      <alignment vertical="top" wrapText="1"/>
    </xf>
    <xf numFmtId="2" fontId="47" fillId="4" borderId="33" xfId="0" applyNumberFormat="1" applyFont="1" applyFill="1" applyBorder="1" applyAlignment="1">
      <alignment horizontal="right" vertical="center" wrapText="1"/>
    </xf>
    <xf numFmtId="2" fontId="47" fillId="4" borderId="28" xfId="0" applyNumberFormat="1" applyFont="1" applyFill="1" applyBorder="1" applyAlignment="1">
      <alignment horizontal="right" vertical="center" wrapText="1"/>
    </xf>
    <xf numFmtId="0" fontId="47" fillId="0" borderId="36" xfId="0" applyFont="1" applyBorder="1" applyAlignment="1">
      <alignment vertical="top" wrapText="1"/>
    </xf>
    <xf numFmtId="0" fontId="47" fillId="0" borderId="35" xfId="0" applyFont="1" applyBorder="1" applyAlignment="1">
      <alignment vertical="top" wrapText="1"/>
    </xf>
    <xf numFmtId="0" fontId="47" fillId="0" borderId="25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25" xfId="0" applyFont="1" applyBorder="1" applyAlignment="1">
      <alignment horizontal="center" vertical="top" wrapText="1"/>
    </xf>
    <xf numFmtId="2" fontId="47" fillId="4" borderId="31" xfId="0" applyNumberFormat="1" applyFont="1" applyFill="1" applyBorder="1" applyAlignment="1">
      <alignment horizontal="right" vertical="center" wrapText="1"/>
    </xf>
    <xf numFmtId="2" fontId="47" fillId="4" borderId="24" xfId="0" applyNumberFormat="1" applyFont="1" applyFill="1" applyBorder="1" applyAlignment="1">
      <alignment horizontal="right" vertical="center" wrapText="1"/>
    </xf>
    <xf numFmtId="1" fontId="47" fillId="0" borderId="29" xfId="0" applyNumberFormat="1" applyFont="1" applyBorder="1" applyAlignment="1">
      <alignment horizontal="center" vertical="top" wrapText="1"/>
    </xf>
    <xf numFmtId="0" fontId="47" fillId="0" borderId="32" xfId="0" applyFont="1" applyBorder="1" applyAlignment="1">
      <alignment vertical="top" wrapText="1"/>
    </xf>
    <xf numFmtId="0" fontId="47" fillId="0" borderId="24" xfId="0" applyFont="1" applyBorder="1" applyAlignment="1">
      <alignment vertical="top" wrapText="1"/>
    </xf>
    <xf numFmtId="0" fontId="47" fillId="0" borderId="31" xfId="0" applyFont="1" applyBorder="1" applyAlignment="1">
      <alignment vertical="top" wrapText="1"/>
    </xf>
    <xf numFmtId="0" fontId="47" fillId="0" borderId="31" xfId="0" applyFont="1" applyBorder="1" applyAlignment="1">
      <alignment horizontal="center" vertical="top" wrapText="1"/>
    </xf>
    <xf numFmtId="0" fontId="47" fillId="0" borderId="27" xfId="0" applyFont="1" applyBorder="1" applyAlignment="1">
      <alignment vertical="top" wrapText="1"/>
    </xf>
    <xf numFmtId="2" fontId="47" fillId="0" borderId="31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top" wrapText="1"/>
    </xf>
    <xf numFmtId="0" fontId="55" fillId="0" borderId="32" xfId="0" applyFont="1" applyBorder="1" applyAlignment="1">
      <alignment vertical="center" wrapText="1"/>
    </xf>
    <xf numFmtId="0" fontId="55" fillId="0" borderId="28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2" fontId="47" fillId="4" borderId="26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top"/>
    </xf>
    <xf numFmtId="2" fontId="47" fillId="4" borderId="32" xfId="0" applyNumberFormat="1" applyFont="1" applyFill="1" applyBorder="1" applyAlignment="1">
      <alignment horizontal="right" vertical="center" wrapText="1"/>
    </xf>
    <xf numFmtId="2" fontId="47" fillId="4" borderId="36" xfId="0" applyNumberFormat="1" applyFont="1" applyFill="1" applyBorder="1" applyAlignment="1">
      <alignment horizontal="right" vertical="center" wrapText="1"/>
    </xf>
    <xf numFmtId="0" fontId="55" fillId="0" borderId="26" xfId="0" applyFont="1" applyBorder="1" applyAlignment="1">
      <alignment vertical="top" wrapText="1"/>
    </xf>
    <xf numFmtId="0" fontId="47" fillId="0" borderId="23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 wrapText="1"/>
    </xf>
    <xf numFmtId="0" fontId="47" fillId="0" borderId="28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9" fillId="0" borderId="27" xfId="0" applyFont="1" applyBorder="1"/>
    <xf numFmtId="0" fontId="55" fillId="0" borderId="34" xfId="0" applyFont="1" applyBorder="1" applyAlignment="1">
      <alignment vertical="center" wrapText="1"/>
    </xf>
    <xf numFmtId="2" fontId="47" fillId="4" borderId="29" xfId="0" applyNumberFormat="1" applyFont="1" applyFill="1" applyBorder="1" applyAlignment="1">
      <alignment horizontal="right" vertical="center"/>
    </xf>
    <xf numFmtId="2" fontId="47" fillId="4" borderId="26" xfId="0" applyNumberFormat="1" applyFont="1" applyFill="1" applyBorder="1" applyAlignment="1">
      <alignment horizontal="right" vertical="center"/>
    </xf>
    <xf numFmtId="2" fontId="47" fillId="4" borderId="23" xfId="0" applyNumberFormat="1" applyFont="1" applyFill="1" applyBorder="1" applyAlignment="1">
      <alignment horizontal="right" vertical="center"/>
    </xf>
    <xf numFmtId="0" fontId="47" fillId="0" borderId="24" xfId="0" applyFont="1" applyBorder="1" applyAlignment="1">
      <alignment horizontal="center" vertical="top" wrapText="1"/>
    </xf>
    <xf numFmtId="2" fontId="47" fillId="4" borderId="30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wrapText="1"/>
    </xf>
    <xf numFmtId="0" fontId="47" fillId="0" borderId="23" xfId="0" applyFont="1" applyBorder="1" applyAlignment="1">
      <alignment horizontal="center" vertical="center" wrapText="1"/>
    </xf>
    <xf numFmtId="2" fontId="47" fillId="0" borderId="34" xfId="0" applyNumberFormat="1" applyFont="1" applyBorder="1" applyAlignment="1">
      <alignment horizontal="right" vertical="center" wrapText="1"/>
    </xf>
    <xf numFmtId="2" fontId="47" fillId="0" borderId="28" xfId="0" applyNumberFormat="1" applyFont="1" applyBorder="1" applyAlignment="1">
      <alignment horizontal="right" vertical="center" wrapText="1"/>
    </xf>
    <xf numFmtId="0" fontId="47" fillId="0" borderId="30" xfId="0" applyFont="1" applyBorder="1" applyAlignment="1">
      <alignment vertical="top" wrapText="1"/>
    </xf>
    <xf numFmtId="0" fontId="55" fillId="0" borderId="33" xfId="0" applyFont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right" vertical="center" wrapText="1"/>
    </xf>
    <xf numFmtId="2" fontId="47" fillId="0" borderId="30" xfId="0" applyNumberFormat="1" applyFont="1" applyBorder="1" applyAlignment="1">
      <alignment horizontal="right" vertical="center" wrapText="1"/>
    </xf>
    <xf numFmtId="2" fontId="47" fillId="0" borderId="35" xfId="0" applyNumberFormat="1" applyFont="1" applyBorder="1" applyAlignment="1">
      <alignment horizontal="right" vertical="center" wrapText="1"/>
    </xf>
    <xf numFmtId="2" fontId="47" fillId="0" borderId="25" xfId="0" applyNumberFormat="1" applyFont="1" applyBorder="1" applyAlignment="1">
      <alignment horizontal="right" vertical="center" wrapText="1"/>
    </xf>
    <xf numFmtId="1" fontId="47" fillId="0" borderId="23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vertical="center" wrapText="1"/>
    </xf>
    <xf numFmtId="0" fontId="47" fillId="0" borderId="22" xfId="0" applyFont="1" applyBorder="1" applyAlignment="1">
      <alignment horizontal="center" vertical="top" wrapText="1"/>
    </xf>
    <xf numFmtId="0" fontId="47" fillId="0" borderId="34" xfId="0" applyFont="1" applyBorder="1" applyAlignment="1">
      <alignment horizontal="center" vertical="top" wrapText="1"/>
    </xf>
    <xf numFmtId="2" fontId="47" fillId="0" borderId="22" xfId="0" applyNumberFormat="1" applyFont="1" applyBorder="1" applyAlignment="1">
      <alignment horizontal="right" vertical="center" wrapText="1"/>
    </xf>
    <xf numFmtId="2" fontId="47" fillId="0" borderId="26" xfId="0" applyNumberFormat="1" applyFont="1" applyBorder="1" applyAlignment="1">
      <alignment horizontal="right" vertical="center" wrapText="1"/>
    </xf>
    <xf numFmtId="164" fontId="47" fillId="5" borderId="33" xfId="0" applyNumberFormat="1" applyFont="1" applyFill="1" applyBorder="1" applyAlignment="1">
      <alignment horizontal="right" vertical="center" wrapText="1"/>
    </xf>
    <xf numFmtId="0" fontId="57" fillId="0" borderId="31" xfId="0" applyFont="1" applyBorder="1" applyAlignment="1">
      <alignment horizontal="center" vertical="top" wrapText="1"/>
    </xf>
    <xf numFmtId="0" fontId="59" fillId="0" borderId="29" xfId="0" applyFont="1" applyBorder="1" applyAlignment="1">
      <alignment vertical="top" wrapText="1"/>
    </xf>
    <xf numFmtId="0" fontId="59" fillId="0" borderId="29" xfId="0" applyFont="1" applyBorder="1" applyAlignment="1">
      <alignment horizontal="center" vertical="top" wrapText="1"/>
    </xf>
    <xf numFmtId="2" fontId="47" fillId="4" borderId="34" xfId="0" applyNumberFormat="1" applyFont="1" applyFill="1" applyBorder="1" applyAlignment="1">
      <alignment horizontal="right" vertical="center" wrapText="1"/>
    </xf>
    <xf numFmtId="2" fontId="47" fillId="4" borderId="22" xfId="0" applyNumberFormat="1" applyFont="1" applyFill="1" applyBorder="1" applyAlignment="1">
      <alignment horizontal="right" vertical="center" wrapText="1"/>
    </xf>
    <xf numFmtId="164" fontId="47" fillId="6" borderId="29" xfId="0" applyNumberFormat="1" applyFont="1" applyFill="1" applyBorder="1" applyAlignment="1">
      <alignment horizontal="right" vertical="center" wrapText="1"/>
    </xf>
    <xf numFmtId="2" fontId="47" fillId="0" borderId="27" xfId="0" applyNumberFormat="1" applyFont="1" applyBorder="1" applyAlignment="1">
      <alignment horizontal="right" vertical="center" wrapText="1"/>
    </xf>
    <xf numFmtId="2" fontId="47" fillId="4" borderId="27" xfId="0" applyNumberFormat="1" applyFont="1" applyFill="1" applyBorder="1" applyAlignment="1">
      <alignment horizontal="right" vertical="center" wrapText="1"/>
    </xf>
    <xf numFmtId="0" fontId="47" fillId="0" borderId="29" xfId="0" applyFont="1" applyBorder="1"/>
    <xf numFmtId="0" fontId="47" fillId="0" borderId="34" xfId="0" applyFont="1" applyBorder="1"/>
    <xf numFmtId="0" fontId="47" fillId="0" borderId="23" xfId="0" applyFont="1" applyBorder="1" applyAlignment="1">
      <alignment horizontal="center"/>
    </xf>
    <xf numFmtId="0" fontId="55" fillId="0" borderId="34" xfId="0" applyFont="1" applyBorder="1"/>
    <xf numFmtId="164" fontId="47" fillId="0" borderId="27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164" fontId="47" fillId="0" borderId="22" xfId="0" applyNumberFormat="1" applyFont="1" applyBorder="1" applyAlignment="1">
      <alignment horizontal="right" vertical="center"/>
    </xf>
    <xf numFmtId="0" fontId="48" fillId="0" borderId="0" xfId="0" applyFont="1" applyAlignment="1">
      <alignment vertical="top"/>
    </xf>
    <xf numFmtId="0" fontId="47" fillId="0" borderId="0" xfId="0" applyFont="1" applyAlignment="1">
      <alignment horizontal="left" vertical="top"/>
    </xf>
    <xf numFmtId="0" fontId="61" fillId="0" borderId="0" xfId="0" applyFont="1" applyAlignment="1">
      <alignment horizontal="center" vertical="top"/>
    </xf>
    <xf numFmtId="0" fontId="60" fillId="0" borderId="27" xfId="0" applyFont="1" applyBorder="1" applyAlignment="1">
      <alignment horizontal="center" vertical="top"/>
    </xf>
    <xf numFmtId="0" fontId="2" fillId="0" borderId="8" xfId="0" applyFont="1" applyFill="1" applyBorder="1"/>
    <xf numFmtId="2" fontId="62" fillId="2" borderId="8" xfId="0" applyNumberFormat="1" applyFont="1" applyFill="1" applyBorder="1"/>
    <xf numFmtId="3" fontId="40" fillId="0" borderId="1" xfId="0" applyNumberFormat="1" applyFont="1" applyFill="1" applyBorder="1" applyProtection="1"/>
    <xf numFmtId="0" fontId="48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60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top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33" fillId="0" borderId="0" xfId="0" applyFont="1" applyFill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Protection="1"/>
    <xf numFmtId="0" fontId="33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/>
    </xf>
    <xf numFmtId="0" fontId="34" fillId="0" borderId="7" xfId="0" applyFont="1" applyFill="1" applyBorder="1" applyAlignment="1" applyProtection="1">
      <alignment vertical="center"/>
    </xf>
    <xf numFmtId="0" fontId="60" fillId="0" borderId="0" xfId="0" applyFont="1" applyAlignment="1">
      <alignment horizontal="center" vertical="top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left" vertical="center"/>
    </xf>
    <xf numFmtId="0" fontId="60" fillId="0" borderId="0" xfId="0" applyFont="1" applyAlignment="1">
      <alignment horizontal="center" vertical="top"/>
    </xf>
    <xf numFmtId="164" fontId="54" fillId="0" borderId="24" xfId="0" applyNumberFormat="1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wrapText="1"/>
    </xf>
    <xf numFmtId="164" fontId="54" fillId="0" borderId="31" xfId="0" applyNumberFormat="1" applyFont="1" applyBorder="1" applyAlignment="1">
      <alignment horizontal="center" vertical="center" wrapText="1"/>
    </xf>
    <xf numFmtId="0" fontId="53" fillId="0" borderId="33" xfId="0" applyFont="1" applyBorder="1" applyAlignment="1">
      <alignment wrapText="1"/>
    </xf>
    <xf numFmtId="49" fontId="48" fillId="0" borderId="26" xfId="0" applyNumberFormat="1" applyFont="1" applyBorder="1" applyAlignment="1">
      <alignment horizontal="center" vertical="center"/>
    </xf>
    <xf numFmtId="49" fontId="48" fillId="0" borderId="34" xfId="0" applyNumberFormat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>
      <alignment horizontal="right"/>
    </xf>
    <xf numFmtId="0" fontId="47" fillId="0" borderId="22" xfId="0" applyFont="1" applyBorder="1" applyAlignment="1">
      <alignment horizontal="left" vertical="top" wrapText="1"/>
    </xf>
    <xf numFmtId="49" fontId="54" fillId="0" borderId="30" xfId="0" applyNumberFormat="1" applyFont="1" applyBorder="1" applyAlignment="1">
      <alignment horizontal="left" vertical="center" wrapText="1"/>
    </xf>
    <xf numFmtId="0" fontId="53" fillId="0" borderId="27" xfId="0" applyFont="1" applyBorder="1" applyAlignment="1">
      <alignment horizontal="left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31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0" fontId="47" fillId="0" borderId="0" xfId="0" applyFont="1" applyAlignment="1">
      <alignment horizontal="left" vertical="top" wrapText="1"/>
    </xf>
    <xf numFmtId="0" fontId="50" fillId="0" borderId="0" xfId="0" applyFont="1" applyAlignment="1">
      <alignment horizontal="center" wrapText="1"/>
    </xf>
    <xf numFmtId="0" fontId="49" fillId="0" borderId="2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47" fillId="0" borderId="0" xfId="0" applyFont="1" applyAlignment="1">
      <alignment horizontal="center" wrapText="1"/>
    </xf>
    <xf numFmtId="2" fontId="39" fillId="0" borderId="1" xfId="0" applyNumberFormat="1" applyFont="1" applyFill="1" applyBorder="1" applyAlignment="1" applyProtection="1">
      <alignment horizontal="center"/>
    </xf>
    <xf numFmtId="0" fontId="34" fillId="0" borderId="1" xfId="0" applyFont="1" applyFill="1" applyBorder="1" applyProtection="1"/>
    <xf numFmtId="0" fontId="39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wrapText="1"/>
    </xf>
    <xf numFmtId="0" fontId="33" fillId="0" borderId="7" xfId="0" applyFont="1" applyFill="1" applyBorder="1" applyAlignment="1" applyProtection="1">
      <alignment horizontal="right"/>
    </xf>
    <xf numFmtId="0" fontId="39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26" fillId="0" borderId="0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/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5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45" fillId="0" borderId="8" xfId="0" applyFont="1" applyBorder="1" applyAlignment="1">
      <alignment horizontal="center" vertical="center"/>
    </xf>
    <xf numFmtId="2" fontId="45" fillId="0" borderId="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5" fillId="0" borderId="8" xfId="0" applyFont="1" applyBorder="1" applyAlignment="1" applyProtection="1">
      <alignment horizontal="left" wrapText="1"/>
      <protection locked="0"/>
    </xf>
    <xf numFmtId="0" fontId="45" fillId="0" borderId="8" xfId="0" applyFont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 wrapText="1"/>
    </xf>
    <xf numFmtId="0" fontId="24" fillId="0" borderId="22" xfId="0" applyFont="1" applyBorder="1" applyAlignment="1">
      <alignment vertical="center" wrapText="1"/>
    </xf>
    <xf numFmtId="0" fontId="2" fillId="0" borderId="4" xfId="1" applyFont="1" applyFill="1" applyBorder="1" applyAlignment="1">
      <alignment horizontal="center"/>
    </xf>
    <xf numFmtId="0" fontId="30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left" vertical="center" wrapText="1"/>
    </xf>
    <xf numFmtId="0" fontId="32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32" fillId="0" borderId="0" xfId="0" applyFont="1" applyFill="1" applyAlignment="1" applyProtection="1">
      <alignment horizontal="center" wrapText="1"/>
    </xf>
    <xf numFmtId="0" fontId="34" fillId="0" borderId="6" xfId="0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5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left"/>
    </xf>
    <xf numFmtId="0" fontId="32" fillId="7" borderId="38" xfId="0" applyFont="1" applyFill="1" applyBorder="1" applyAlignment="1" applyProtection="1">
      <alignment horizontal="center" vertical="center"/>
    </xf>
    <xf numFmtId="0" fontId="32" fillId="7" borderId="39" xfId="0" applyFont="1" applyFill="1" applyBorder="1" applyAlignment="1" applyProtection="1">
      <alignment horizontal="center" vertical="center"/>
    </xf>
    <xf numFmtId="0" fontId="32" fillId="7" borderId="40" xfId="0" applyFont="1" applyFill="1" applyBorder="1" applyAlignment="1" applyProtection="1">
      <alignment horizontal="center" vertical="center"/>
    </xf>
    <xf numFmtId="0" fontId="65" fillId="0" borderId="0" xfId="0" applyFont="1" applyFill="1" applyAlignment="1" applyProtection="1">
      <alignment horizontal="center"/>
    </xf>
  </cellXfs>
  <cellStyles count="14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biudz uz 2001 atskaitomybe3" xfId="13" xr:uid="{A227D0F2-267C-445C-A0DB-D3CF136434D1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topLeftCell="B1" zoomScale="120" zoomScaleNormal="120" workbookViewId="0">
      <selection activeCell="R13" sqref="R13"/>
    </sheetView>
  </sheetViews>
  <sheetFormatPr defaultRowHeight="15"/>
  <cols>
    <col min="1" max="4" width="2" style="172" customWidth="1"/>
    <col min="5" max="5" width="2.140625" style="172" customWidth="1"/>
    <col min="6" max="6" width="3" style="349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50" t="s">
        <v>356</v>
      </c>
      <c r="K1" s="350"/>
      <c r="L1" s="350"/>
      <c r="M1" s="176"/>
      <c r="N1" s="350"/>
      <c r="O1" s="350"/>
    </row>
    <row r="2" spans="1:15">
      <c r="H2" s="174"/>
      <c r="I2" s="177"/>
      <c r="J2" s="350" t="s">
        <v>0</v>
      </c>
      <c r="K2" s="350"/>
      <c r="L2" s="350"/>
      <c r="M2" s="176"/>
      <c r="N2" s="350"/>
      <c r="O2" s="350"/>
    </row>
    <row r="3" spans="1:15">
      <c r="H3" s="178"/>
      <c r="I3" s="174"/>
      <c r="J3" s="350" t="s">
        <v>1</v>
      </c>
      <c r="K3" s="350"/>
      <c r="L3" s="350"/>
      <c r="M3" s="176"/>
      <c r="N3" s="350"/>
      <c r="O3" s="350"/>
    </row>
    <row r="4" spans="1:15">
      <c r="G4" s="179" t="s">
        <v>2</v>
      </c>
      <c r="H4" s="174"/>
      <c r="I4" s="177"/>
      <c r="J4" s="350" t="s">
        <v>3</v>
      </c>
      <c r="K4" s="350"/>
      <c r="L4" s="350"/>
      <c r="M4" s="176"/>
      <c r="N4" s="350"/>
      <c r="O4" s="350"/>
    </row>
    <row r="5" spans="1:15">
      <c r="H5" s="174"/>
      <c r="I5" s="177"/>
      <c r="J5" s="350" t="s">
        <v>368</v>
      </c>
      <c r="K5" s="350"/>
      <c r="L5" s="350"/>
      <c r="M5" s="176"/>
      <c r="N5" s="350"/>
      <c r="O5" s="350"/>
    </row>
    <row r="6" spans="1:15" ht="6" customHeight="1">
      <c r="H6" s="174"/>
      <c r="I6" s="177"/>
      <c r="J6" s="350"/>
      <c r="K6" s="350"/>
      <c r="L6" s="350"/>
      <c r="M6" s="176"/>
      <c r="N6" s="350"/>
      <c r="O6" s="350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176"/>
    </row>
    <row r="12" spans="1:15" ht="15.75" customHeight="1">
      <c r="A12" s="184"/>
      <c r="B12" s="350"/>
      <c r="C12" s="350"/>
      <c r="D12" s="350"/>
      <c r="E12" s="350"/>
      <c r="F12" s="350"/>
      <c r="G12" s="384" t="s">
        <v>5</v>
      </c>
      <c r="H12" s="384"/>
      <c r="I12" s="384"/>
      <c r="J12" s="384"/>
      <c r="K12" s="384"/>
      <c r="L12" s="350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427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0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50"/>
      <c r="H20" s="350"/>
      <c r="I20" s="350"/>
      <c r="J20" s="350"/>
      <c r="K20" s="350"/>
    </row>
    <row r="21" spans="1:13">
      <c r="B21" s="177"/>
      <c r="C21" s="177"/>
      <c r="D21" s="177"/>
      <c r="E21" s="382"/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190">
        <v>188773688</v>
      </c>
      <c r="M24" s="185"/>
    </row>
    <row r="25" spans="1:13">
      <c r="E25" s="350"/>
      <c r="F25" s="348"/>
      <c r="I25" s="191"/>
      <c r="J25" s="191"/>
      <c r="K25" s="192" t="s">
        <v>12</v>
      </c>
      <c r="L25" s="190"/>
      <c r="M25" s="185"/>
    </row>
    <row r="26" spans="1:13">
      <c r="A26" s="376"/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266</v>
      </c>
      <c r="B27" s="376"/>
      <c r="C27" s="376"/>
      <c r="D27" s="376"/>
      <c r="E27" s="376"/>
      <c r="F27" s="376"/>
      <c r="G27" s="376"/>
      <c r="H27" s="376"/>
      <c r="I27" s="376"/>
      <c r="J27" s="347" t="s">
        <v>16</v>
      </c>
      <c r="K27" s="194"/>
      <c r="L27" s="190"/>
      <c r="M27" s="185"/>
    </row>
    <row r="28" spans="1:13">
      <c r="F28" s="172"/>
      <c r="G28" s="195" t="s">
        <v>18</v>
      </c>
      <c r="H28" s="196"/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/>
      <c r="J29" s="200"/>
      <c r="K29" s="190"/>
      <c r="L29" s="190"/>
      <c r="M29" s="185"/>
    </row>
    <row r="30" spans="1:13">
      <c r="A30" s="365"/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1377176</v>
      </c>
      <c r="J34" s="215">
        <f>SUM(J35+J46+J65+J86+J93+J113+J139+J158+J168)</f>
        <v>829576</v>
      </c>
      <c r="K34" s="216">
        <f>SUM(K35+K46+K65+K86+K93+K113+K139+K158+K168)</f>
        <v>775669.53999999992</v>
      </c>
      <c r="L34" s="215">
        <f>SUM(L35+L46+L65+L86+L93+L113+L139+L158+L168)</f>
        <v>775669.53999999992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1185284</v>
      </c>
      <c r="J35" s="215">
        <f>SUM(J36+J42)</f>
        <v>700384</v>
      </c>
      <c r="K35" s="224">
        <f>SUM(K36+K42)</f>
        <v>693427.97</v>
      </c>
      <c r="L35" s="225">
        <f>SUM(L36+L42)</f>
        <v>693427.97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1167444</v>
      </c>
      <c r="J36" s="215">
        <f>SUM(J37)</f>
        <v>690044</v>
      </c>
      <c r="K36" s="216">
        <f>SUM(K37)</f>
        <v>683654.51</v>
      </c>
      <c r="L36" s="215">
        <f>SUM(L37)</f>
        <v>683654.51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1167444</v>
      </c>
      <c r="J37" s="215">
        <f t="shared" ref="J37:L38" si="0">SUM(J38)</f>
        <v>690044</v>
      </c>
      <c r="K37" s="215">
        <f t="shared" si="0"/>
        <v>683654.51</v>
      </c>
      <c r="L37" s="215">
        <f t="shared" si="0"/>
        <v>683654.51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1167444</v>
      </c>
      <c r="J38" s="216">
        <f t="shared" si="0"/>
        <v>690044</v>
      </c>
      <c r="K38" s="216">
        <f t="shared" si="0"/>
        <v>683654.51</v>
      </c>
      <c r="L38" s="216">
        <f t="shared" si="0"/>
        <v>683654.51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1167444</v>
      </c>
      <c r="J39" s="232">
        <v>690044</v>
      </c>
      <c r="K39" s="232">
        <v>683654.51</v>
      </c>
      <c r="L39" s="232">
        <v>683654.51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17840</v>
      </c>
      <c r="J42" s="215">
        <f t="shared" si="1"/>
        <v>10340</v>
      </c>
      <c r="K42" s="216">
        <f t="shared" si="1"/>
        <v>9773.4599999999991</v>
      </c>
      <c r="L42" s="215">
        <f t="shared" si="1"/>
        <v>9773.4599999999991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17840</v>
      </c>
      <c r="J43" s="215">
        <f t="shared" si="1"/>
        <v>10340</v>
      </c>
      <c r="K43" s="215">
        <f t="shared" si="1"/>
        <v>9773.4599999999991</v>
      </c>
      <c r="L43" s="215">
        <f t="shared" si="1"/>
        <v>9773.4599999999991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17840</v>
      </c>
      <c r="J44" s="215">
        <f t="shared" si="1"/>
        <v>10340</v>
      </c>
      <c r="K44" s="215">
        <f t="shared" si="1"/>
        <v>9773.4599999999991</v>
      </c>
      <c r="L44" s="215">
        <f t="shared" si="1"/>
        <v>9773.4599999999991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17840</v>
      </c>
      <c r="J45" s="232">
        <v>10340</v>
      </c>
      <c r="K45" s="232">
        <v>9773.4599999999991</v>
      </c>
      <c r="L45" s="232">
        <v>9773.4599999999991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182492</v>
      </c>
      <c r="J46" s="237">
        <f t="shared" si="2"/>
        <v>123792</v>
      </c>
      <c r="K46" s="236">
        <f t="shared" si="2"/>
        <v>77073.83</v>
      </c>
      <c r="L46" s="236">
        <f t="shared" si="2"/>
        <v>77073.83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182492</v>
      </c>
      <c r="J47" s="216">
        <f t="shared" si="2"/>
        <v>123792</v>
      </c>
      <c r="K47" s="215">
        <f t="shared" si="2"/>
        <v>77073.83</v>
      </c>
      <c r="L47" s="216">
        <f t="shared" si="2"/>
        <v>77073.83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182492</v>
      </c>
      <c r="J48" s="216">
        <f t="shared" si="2"/>
        <v>123792</v>
      </c>
      <c r="K48" s="225">
        <f t="shared" si="2"/>
        <v>77073.83</v>
      </c>
      <c r="L48" s="225">
        <f t="shared" si="2"/>
        <v>77073.83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182492</v>
      </c>
      <c r="J49" s="243">
        <f>SUM(J50:J64)</f>
        <v>123792</v>
      </c>
      <c r="K49" s="244">
        <f>SUM(K50:K64)</f>
        <v>77073.83</v>
      </c>
      <c r="L49" s="244">
        <f>SUM(L50:L64)</f>
        <v>77073.83</v>
      </c>
    </row>
    <row r="50" spans="1:13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71100</v>
      </c>
      <c r="J50" s="232">
        <v>48400</v>
      </c>
      <c r="K50" s="232">
        <v>39245.599999999999</v>
      </c>
      <c r="L50" s="232">
        <v>39245.599999999999</v>
      </c>
    </row>
    <row r="51" spans="1:13" ht="25.5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700</v>
      </c>
      <c r="J51" s="232">
        <v>700</v>
      </c>
      <c r="K51" s="232">
        <v>533.48</v>
      </c>
      <c r="L51" s="232">
        <v>533.48</v>
      </c>
      <c r="M51" s="1"/>
    </row>
    <row r="52" spans="1:13" ht="25.5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2300</v>
      </c>
      <c r="J52" s="232">
        <v>1100</v>
      </c>
      <c r="K52" s="232">
        <v>929.57</v>
      </c>
      <c r="L52" s="232">
        <v>929.57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700</v>
      </c>
      <c r="J54" s="232">
        <v>700</v>
      </c>
      <c r="K54" s="232">
        <v>162.32</v>
      </c>
      <c r="L54" s="232">
        <v>162.32</v>
      </c>
      <c r="M54" s="1"/>
    </row>
    <row r="55" spans="1:13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1400</v>
      </c>
      <c r="J55" s="232">
        <v>600</v>
      </c>
      <c r="K55" s="232">
        <v>65.62</v>
      </c>
      <c r="L55" s="232">
        <v>65.62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3000</v>
      </c>
      <c r="J57" s="233">
        <v>3000</v>
      </c>
      <c r="K57" s="233">
        <v>2968.4</v>
      </c>
      <c r="L57" s="233">
        <v>2968.4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17400</v>
      </c>
      <c r="J58" s="232">
        <v>16000</v>
      </c>
      <c r="K58" s="232">
        <v>489.9</v>
      </c>
      <c r="L58" s="232">
        <v>489.9</v>
      </c>
      <c r="M58" s="1"/>
    </row>
    <row r="59" spans="1:13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4700</v>
      </c>
      <c r="J59" s="232">
        <v>2600</v>
      </c>
      <c r="K59" s="232">
        <v>1105.29</v>
      </c>
      <c r="L59" s="232">
        <v>1105.29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49100</v>
      </c>
      <c r="J61" s="232">
        <v>30000</v>
      </c>
      <c r="K61" s="232">
        <v>19015.59</v>
      </c>
      <c r="L61" s="232">
        <v>19015.59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3700</v>
      </c>
      <c r="J62" s="232">
        <v>1900</v>
      </c>
      <c r="K62" s="232">
        <v>1149.92</v>
      </c>
      <c r="L62" s="232">
        <v>1149.92</v>
      </c>
      <c r="M62" s="1"/>
    </row>
    <row r="63" spans="1:13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500</v>
      </c>
      <c r="J63" s="232">
        <v>300</v>
      </c>
      <c r="K63" s="232">
        <v>38.200000000000003</v>
      </c>
      <c r="L63" s="232">
        <v>38.200000000000003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27892</v>
      </c>
      <c r="J64" s="232">
        <v>18492</v>
      </c>
      <c r="K64" s="232">
        <v>11369.94</v>
      </c>
      <c r="L64" s="232">
        <v>11369.94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9400</v>
      </c>
      <c r="J139" s="256">
        <f>SUM(J140+J145+J153)</f>
        <v>5400</v>
      </c>
      <c r="K139" s="216">
        <f>SUM(K140+K145+K153)</f>
        <v>5167.74</v>
      </c>
      <c r="L139" s="215">
        <f>SUM(L140+L145+L153)</f>
        <v>5167.74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9400</v>
      </c>
      <c r="J153" s="256">
        <f t="shared" si="15"/>
        <v>5400</v>
      </c>
      <c r="K153" s="216">
        <f t="shared" si="15"/>
        <v>5167.74</v>
      </c>
      <c r="L153" s="215">
        <f t="shared" si="15"/>
        <v>5167.74</v>
      </c>
    </row>
    <row r="154" spans="1:13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9400</v>
      </c>
      <c r="J154" s="271">
        <f t="shared" si="15"/>
        <v>5400</v>
      </c>
      <c r="K154" s="244">
        <f t="shared" si="15"/>
        <v>5167.74</v>
      </c>
      <c r="L154" s="243">
        <f t="shared" si="15"/>
        <v>5167.74</v>
      </c>
    </row>
    <row r="155" spans="1:13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9400</v>
      </c>
      <c r="J155" s="256">
        <f>SUM(J156:J157)</f>
        <v>5400</v>
      </c>
      <c r="K155" s="216">
        <f>SUM(K156:K157)</f>
        <v>5167.74</v>
      </c>
      <c r="L155" s="215">
        <f>SUM(L156:L157)</f>
        <v>5167.74</v>
      </c>
    </row>
    <row r="156" spans="1:13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9400</v>
      </c>
      <c r="J156" s="275">
        <v>5400</v>
      </c>
      <c r="K156" s="275">
        <v>5167.74</v>
      </c>
      <c r="L156" s="275">
        <v>5167.74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72100</v>
      </c>
      <c r="J184" s="256">
        <f>SUM(J185+J238+J303)</f>
        <v>72100</v>
      </c>
      <c r="K184" s="216">
        <f>SUM(K185+K238+K303)</f>
        <v>9000</v>
      </c>
      <c r="L184" s="215">
        <f>SUM(L185+L238+L303)</f>
        <v>9000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72100</v>
      </c>
      <c r="J185" s="236">
        <f>SUM(J186+J209+J216+J228+J232)</f>
        <v>72100</v>
      </c>
      <c r="K185" s="236">
        <f>SUM(K186+K209+K216+K228+K232)</f>
        <v>9000</v>
      </c>
      <c r="L185" s="236">
        <f>SUM(L186+L209+L216+L228+L232)</f>
        <v>9000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72100</v>
      </c>
      <c r="J186" s="256">
        <f>SUM(J187+J190+J195+J201+J206)</f>
        <v>72100</v>
      </c>
      <c r="K186" s="216">
        <f>SUM(K187+K190+K195+K201+K206)</f>
        <v>9000</v>
      </c>
      <c r="L186" s="215">
        <f>SUM(L187+L190+L195+L201+L206)</f>
        <v>9000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63100</v>
      </c>
      <c r="J190" s="258">
        <f>J191</f>
        <v>63100</v>
      </c>
      <c r="K190" s="237">
        <f>K191</f>
        <v>0</v>
      </c>
      <c r="L190" s="236">
        <f>L191</f>
        <v>0</v>
      </c>
    </row>
    <row r="191" spans="1:13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63100</v>
      </c>
      <c r="J191" s="256">
        <f>SUM(J192:J194)</f>
        <v>63100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63100</v>
      </c>
      <c r="J194" s="231">
        <v>63100</v>
      </c>
      <c r="K194" s="231">
        <v>0</v>
      </c>
      <c r="L194" s="281">
        <v>0</v>
      </c>
      <c r="M194" s="1"/>
    </row>
    <row r="195" spans="1:13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9000</v>
      </c>
      <c r="J195" s="256">
        <f>J196</f>
        <v>9000</v>
      </c>
      <c r="K195" s="216">
        <f>K196</f>
        <v>9000</v>
      </c>
      <c r="L195" s="215">
        <f>L196</f>
        <v>9000</v>
      </c>
    </row>
    <row r="196" spans="1:13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9000</v>
      </c>
      <c r="J196" s="215">
        <f>SUM(J197:J200)</f>
        <v>9000</v>
      </c>
      <c r="K196" s="215">
        <f>SUM(K197:K200)</f>
        <v>9000</v>
      </c>
      <c r="L196" s="215">
        <f>SUM(L197:L200)</f>
        <v>9000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6000</v>
      </c>
      <c r="J198" s="233">
        <v>6000</v>
      </c>
      <c r="K198" s="233">
        <v>6000</v>
      </c>
      <c r="L198" s="233">
        <v>6000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3000</v>
      </c>
      <c r="J200" s="287">
        <v>3000</v>
      </c>
      <c r="K200" s="233">
        <v>3000</v>
      </c>
      <c r="L200" s="233">
        <v>3000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1449276</v>
      </c>
      <c r="J368" s="267">
        <f>SUM(J34+J184)</f>
        <v>901676</v>
      </c>
      <c r="K368" s="267">
        <f>SUM(K34+K184)</f>
        <v>784669.53999999992</v>
      </c>
      <c r="L368" s="267">
        <f>SUM(L34+L184)</f>
        <v>784669.53999999992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51"/>
      <c r="B370" s="351"/>
      <c r="C370" s="351"/>
      <c r="D370" s="354" t="s">
        <v>417</v>
      </c>
      <c r="E370" s="354"/>
      <c r="F370" s="354"/>
      <c r="G370" s="354"/>
      <c r="H370" s="352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46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5.5" customHeight="1">
      <c r="A373" s="351"/>
      <c r="B373" s="351"/>
      <c r="C373" s="351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49"/>
      <c r="I374" s="307" t="s">
        <v>198</v>
      </c>
      <c r="K374" s="355" t="s">
        <v>199</v>
      </c>
      <c r="L374" s="355"/>
    </row>
  </sheetData>
  <protectedRanges>
    <protectedRange sqref="L24" name="Range64_1_1_1_1"/>
  </protectedRanges>
  <mergeCells count="30"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K371:L371"/>
    <mergeCell ref="A374:G374"/>
  </mergeCells>
  <pageMargins left="1.1811023622047245" right="0" top="0" bottom="0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4"/>
  <sheetViews>
    <sheetView topLeftCell="B13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15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363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364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6576</v>
      </c>
      <c r="J34" s="215">
        <f>SUM(J35+J46+J65+J86+J93+J113+J139+J158+J168)</f>
        <v>6576</v>
      </c>
      <c r="K34" s="216">
        <f>SUM(K35+K46+K65+K86+K93+K113+K139+K158+K168)</f>
        <v>6576</v>
      </c>
      <c r="L34" s="215">
        <f>SUM(L35+L46+L65+L86+L93+L113+L139+L158+L168)</f>
        <v>6576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3284</v>
      </c>
      <c r="J35" s="215">
        <f>SUM(J36+J42)</f>
        <v>3284</v>
      </c>
      <c r="K35" s="224">
        <f>SUM(K36+K42)</f>
        <v>3284</v>
      </c>
      <c r="L35" s="225">
        <f>SUM(L36+L42)</f>
        <v>3284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3244</v>
      </c>
      <c r="J36" s="215">
        <f>SUM(J37)</f>
        <v>3244</v>
      </c>
      <c r="K36" s="216">
        <f>SUM(K37)</f>
        <v>3244</v>
      </c>
      <c r="L36" s="215">
        <f>SUM(L37)</f>
        <v>3244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3244</v>
      </c>
      <c r="J37" s="215">
        <f t="shared" ref="J37:L38" si="0">SUM(J38)</f>
        <v>3244</v>
      </c>
      <c r="K37" s="215">
        <f t="shared" si="0"/>
        <v>3244</v>
      </c>
      <c r="L37" s="215">
        <f t="shared" si="0"/>
        <v>3244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3244</v>
      </c>
      <c r="J38" s="216">
        <f t="shared" si="0"/>
        <v>3244</v>
      </c>
      <c r="K38" s="216">
        <f t="shared" si="0"/>
        <v>3244</v>
      </c>
      <c r="L38" s="216">
        <f t="shared" si="0"/>
        <v>3244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3244</v>
      </c>
      <c r="J39" s="232">
        <v>3244</v>
      </c>
      <c r="K39" s="232">
        <v>3244</v>
      </c>
      <c r="L39" s="232">
        <v>3244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40</v>
      </c>
      <c r="J42" s="215">
        <f t="shared" si="1"/>
        <v>40</v>
      </c>
      <c r="K42" s="216">
        <f t="shared" si="1"/>
        <v>40</v>
      </c>
      <c r="L42" s="215">
        <f t="shared" si="1"/>
        <v>40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40</v>
      </c>
      <c r="J43" s="215">
        <f t="shared" si="1"/>
        <v>40</v>
      </c>
      <c r="K43" s="215">
        <f t="shared" si="1"/>
        <v>40</v>
      </c>
      <c r="L43" s="215">
        <f t="shared" si="1"/>
        <v>40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40</v>
      </c>
      <c r="J44" s="215">
        <f t="shared" si="1"/>
        <v>40</v>
      </c>
      <c r="K44" s="215">
        <f t="shared" si="1"/>
        <v>40</v>
      </c>
      <c r="L44" s="215">
        <f t="shared" si="1"/>
        <v>40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40</v>
      </c>
      <c r="J45" s="232">
        <v>40</v>
      </c>
      <c r="K45" s="232">
        <v>40</v>
      </c>
      <c r="L45" s="232">
        <v>40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3292</v>
      </c>
      <c r="J46" s="237">
        <f t="shared" si="2"/>
        <v>3292</v>
      </c>
      <c r="K46" s="236">
        <f t="shared" si="2"/>
        <v>3292</v>
      </c>
      <c r="L46" s="236">
        <f t="shared" si="2"/>
        <v>3292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3292</v>
      </c>
      <c r="J47" s="216">
        <f t="shared" si="2"/>
        <v>3292</v>
      </c>
      <c r="K47" s="215">
        <f t="shared" si="2"/>
        <v>3292</v>
      </c>
      <c r="L47" s="216">
        <f t="shared" si="2"/>
        <v>3292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3292</v>
      </c>
      <c r="J48" s="216">
        <f t="shared" si="2"/>
        <v>3292</v>
      </c>
      <c r="K48" s="225">
        <f t="shared" si="2"/>
        <v>3292</v>
      </c>
      <c r="L48" s="225">
        <f t="shared" si="2"/>
        <v>3292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3292</v>
      </c>
      <c r="J49" s="243">
        <f>SUM(J50:J64)</f>
        <v>3292</v>
      </c>
      <c r="K49" s="244">
        <f>SUM(K50:K64)</f>
        <v>3292</v>
      </c>
      <c r="L49" s="244">
        <f>SUM(L50:L64)</f>
        <v>3292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3292</v>
      </c>
      <c r="J64" s="232">
        <v>3292</v>
      </c>
      <c r="K64" s="232">
        <v>3292</v>
      </c>
      <c r="L64" s="232">
        <v>3292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hidden="1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0</v>
      </c>
      <c r="J184" s="256">
        <f>SUM(J185+J238+J303)</f>
        <v>0</v>
      </c>
      <c r="K184" s="216">
        <f>SUM(K185+K238+K303)</f>
        <v>0</v>
      </c>
      <c r="L184" s="215">
        <f>SUM(L185+L238+L303)</f>
        <v>0</v>
      </c>
      <c r="M184" s="1"/>
    </row>
    <row r="185" spans="1:13" ht="25.5" hidden="1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0</v>
      </c>
      <c r="J185" s="236">
        <f>SUM(J186+J209+J216+J228+J232)</f>
        <v>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hidden="1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0</v>
      </c>
      <c r="J186" s="256">
        <f>SUM(J187+J190+J195+J201+J206)</f>
        <v>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6576</v>
      </c>
      <c r="J368" s="267">
        <f>SUM(J34+J184)</f>
        <v>6576</v>
      </c>
      <c r="K368" s="267">
        <f>SUM(K34+K184)</f>
        <v>6576</v>
      </c>
      <c r="L368" s="267">
        <f>SUM(L34+L184)</f>
        <v>6576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5.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0:G370"/>
  </mergeCells>
  <pageMargins left="0.7" right="0.7" top="0.75" bottom="0.75" header="0.3" footer="0.3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4"/>
  <sheetViews>
    <sheetView topLeftCell="A9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15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204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343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75500</v>
      </c>
      <c r="J34" s="215">
        <f>SUM(J35+J46+J65+J86+J93+J113+J139+J158+J168)</f>
        <v>49800</v>
      </c>
      <c r="K34" s="216">
        <f>SUM(K35+K46+K65+K86+K93+K113+K139+K158+K168)</f>
        <v>36095.93</v>
      </c>
      <c r="L34" s="215">
        <f>SUM(L35+L46+L65+L86+L93+L113+L139+L158+L168)</f>
        <v>36095.93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11500</v>
      </c>
      <c r="J35" s="215">
        <f>SUM(J36+J42)</f>
        <v>6400</v>
      </c>
      <c r="K35" s="224">
        <f>SUM(K36+K42)</f>
        <v>2000</v>
      </c>
      <c r="L35" s="225">
        <f>SUM(L36+L42)</f>
        <v>2000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11300</v>
      </c>
      <c r="J36" s="215">
        <f>SUM(J37)</f>
        <v>6400</v>
      </c>
      <c r="K36" s="216">
        <f>SUM(K37)</f>
        <v>2000</v>
      </c>
      <c r="L36" s="215">
        <f>SUM(L37)</f>
        <v>2000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11300</v>
      </c>
      <c r="J37" s="215">
        <f t="shared" ref="J37:L38" si="0">SUM(J38)</f>
        <v>6400</v>
      </c>
      <c r="K37" s="215">
        <f t="shared" si="0"/>
        <v>2000</v>
      </c>
      <c r="L37" s="215">
        <f t="shared" si="0"/>
        <v>2000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11300</v>
      </c>
      <c r="J38" s="216">
        <f t="shared" si="0"/>
        <v>6400</v>
      </c>
      <c r="K38" s="216">
        <f t="shared" si="0"/>
        <v>2000</v>
      </c>
      <c r="L38" s="216">
        <f t="shared" si="0"/>
        <v>2000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11300</v>
      </c>
      <c r="J39" s="232">
        <v>6400</v>
      </c>
      <c r="K39" s="232">
        <v>2000</v>
      </c>
      <c r="L39" s="232">
        <v>2000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200</v>
      </c>
      <c r="J42" s="215">
        <f t="shared" si="1"/>
        <v>0</v>
      </c>
      <c r="K42" s="216">
        <f t="shared" si="1"/>
        <v>0</v>
      </c>
      <c r="L42" s="215">
        <f t="shared" si="1"/>
        <v>0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200</v>
      </c>
      <c r="J43" s="215">
        <f t="shared" si="1"/>
        <v>0</v>
      </c>
      <c r="K43" s="215">
        <f t="shared" si="1"/>
        <v>0</v>
      </c>
      <c r="L43" s="215">
        <f t="shared" si="1"/>
        <v>0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200</v>
      </c>
      <c r="J44" s="215">
        <f t="shared" si="1"/>
        <v>0</v>
      </c>
      <c r="K44" s="215">
        <f t="shared" si="1"/>
        <v>0</v>
      </c>
      <c r="L44" s="215">
        <f t="shared" si="1"/>
        <v>0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200</v>
      </c>
      <c r="J45" s="232">
        <v>0</v>
      </c>
      <c r="K45" s="232">
        <v>0</v>
      </c>
      <c r="L45" s="232">
        <v>0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64000</v>
      </c>
      <c r="J46" s="237">
        <f t="shared" si="2"/>
        <v>43400</v>
      </c>
      <c r="K46" s="236">
        <f t="shared" si="2"/>
        <v>34095.93</v>
      </c>
      <c r="L46" s="236">
        <f t="shared" si="2"/>
        <v>34095.93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64000</v>
      </c>
      <c r="J47" s="216">
        <f t="shared" si="2"/>
        <v>43400</v>
      </c>
      <c r="K47" s="215">
        <f t="shared" si="2"/>
        <v>34095.93</v>
      </c>
      <c r="L47" s="216">
        <f t="shared" si="2"/>
        <v>34095.93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64000</v>
      </c>
      <c r="J48" s="216">
        <f t="shared" si="2"/>
        <v>43400</v>
      </c>
      <c r="K48" s="225">
        <f t="shared" si="2"/>
        <v>34095.93</v>
      </c>
      <c r="L48" s="225">
        <f t="shared" si="2"/>
        <v>34095.93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64000</v>
      </c>
      <c r="J49" s="243">
        <f>SUM(J50:J64)</f>
        <v>43400</v>
      </c>
      <c r="K49" s="244">
        <f>SUM(K50:K64)</f>
        <v>34095.93</v>
      </c>
      <c r="L49" s="244">
        <f>SUM(L50:L64)</f>
        <v>34095.93</v>
      </c>
    </row>
    <row r="50" spans="1:13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57100</v>
      </c>
      <c r="J50" s="232">
        <v>40000</v>
      </c>
      <c r="K50" s="232">
        <v>31146.5</v>
      </c>
      <c r="L50" s="232">
        <v>31146.5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300</v>
      </c>
      <c r="J58" s="232">
        <v>100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600</v>
      </c>
      <c r="J62" s="232">
        <v>300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6000</v>
      </c>
      <c r="J64" s="232">
        <v>3000</v>
      </c>
      <c r="K64" s="232">
        <v>2949.43</v>
      </c>
      <c r="L64" s="232">
        <v>2949.43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5000</v>
      </c>
      <c r="J184" s="256">
        <f>SUM(J185+J238+J303)</f>
        <v>5000</v>
      </c>
      <c r="K184" s="216">
        <f>SUM(K185+K238+K303)</f>
        <v>0</v>
      </c>
      <c r="L184" s="215">
        <f>SUM(L185+L238+L303)</f>
        <v>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5000</v>
      </c>
      <c r="J185" s="236">
        <f>SUM(J186+J209+J216+J228+J232)</f>
        <v>5000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5000</v>
      </c>
      <c r="J186" s="256">
        <f>SUM(J187+J190+J195+J201+J206)</f>
        <v>5000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5000</v>
      </c>
      <c r="J190" s="258">
        <f>J191</f>
        <v>5000</v>
      </c>
      <c r="K190" s="237">
        <f>K191</f>
        <v>0</v>
      </c>
      <c r="L190" s="236">
        <f>L191</f>
        <v>0</v>
      </c>
    </row>
    <row r="191" spans="1:13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5000</v>
      </c>
      <c r="J191" s="256">
        <f>SUM(J192:J194)</f>
        <v>5000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5000</v>
      </c>
      <c r="J194" s="231">
        <v>5000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80500</v>
      </c>
      <c r="J368" s="267">
        <f>SUM(J34+J184)</f>
        <v>54800</v>
      </c>
      <c r="K368" s="267">
        <f>SUM(K34+K184)</f>
        <v>36095.93</v>
      </c>
      <c r="L368" s="267">
        <f>SUM(L34+L184)</f>
        <v>36095.93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4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_1"/>
  </protectedRanges>
  <mergeCells count="30">
    <mergeCell ref="A374:G374"/>
    <mergeCell ref="K374:L374"/>
    <mergeCell ref="G14:K14"/>
    <mergeCell ref="B16:L16"/>
    <mergeCell ref="G18:K18"/>
    <mergeCell ref="G19:K19"/>
    <mergeCell ref="K370:L370"/>
    <mergeCell ref="G15:K15"/>
    <mergeCell ref="A26:I26"/>
    <mergeCell ref="E21:K21"/>
    <mergeCell ref="A22:L22"/>
    <mergeCell ref="A27:I27"/>
    <mergeCell ref="G29:H29"/>
    <mergeCell ref="A30:I30"/>
    <mergeCell ref="D373:G373"/>
    <mergeCell ref="K373:L373"/>
    <mergeCell ref="A7:L7"/>
    <mergeCell ref="A9:L9"/>
    <mergeCell ref="A10:L10"/>
    <mergeCell ref="G12:K12"/>
    <mergeCell ref="A13:L13"/>
    <mergeCell ref="L31:L32"/>
    <mergeCell ref="A33:F33"/>
    <mergeCell ref="K371:L371"/>
    <mergeCell ref="A31:F32"/>
    <mergeCell ref="G31:G32"/>
    <mergeCell ref="H31:H32"/>
    <mergeCell ref="I31:J31"/>
    <mergeCell ref="K31:K32"/>
    <mergeCell ref="D370:G370"/>
  </mergeCells>
  <pageMargins left="0.78740157480314965" right="0" top="0" bottom="0" header="0.31496062992125984" footer="0.31496062992125984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DC34-9BC7-4CA0-9068-348D13AA0A67}">
  <sheetPr>
    <pageSetUpPr fitToPage="1"/>
  </sheetPr>
  <dimension ref="A1:S374"/>
  <sheetViews>
    <sheetView topLeftCell="A12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15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16" t="s">
        <v>356</v>
      </c>
      <c r="K1" s="316"/>
      <c r="L1" s="316"/>
      <c r="M1" s="176"/>
      <c r="N1" s="316"/>
      <c r="O1" s="316"/>
    </row>
    <row r="2" spans="1:15">
      <c r="H2" s="174"/>
      <c r="I2" s="177"/>
      <c r="J2" s="316" t="s">
        <v>0</v>
      </c>
      <c r="K2" s="316"/>
      <c r="L2" s="316"/>
      <c r="M2" s="176"/>
      <c r="N2" s="316"/>
      <c r="O2" s="316"/>
    </row>
    <row r="3" spans="1:15">
      <c r="H3" s="178"/>
      <c r="I3" s="174"/>
      <c r="J3" s="316" t="s">
        <v>1</v>
      </c>
      <c r="K3" s="316"/>
      <c r="L3" s="316"/>
      <c r="M3" s="176"/>
      <c r="N3" s="316"/>
      <c r="O3" s="316"/>
    </row>
    <row r="4" spans="1:15">
      <c r="G4" s="179" t="s">
        <v>2</v>
      </c>
      <c r="H4" s="174"/>
      <c r="I4" s="177"/>
      <c r="J4" s="316" t="s">
        <v>3</v>
      </c>
      <c r="K4" s="316"/>
      <c r="L4" s="316"/>
      <c r="M4" s="176"/>
      <c r="N4" s="316"/>
      <c r="O4" s="316"/>
    </row>
    <row r="5" spans="1:15">
      <c r="H5" s="174"/>
      <c r="I5" s="177"/>
      <c r="J5" s="316" t="s">
        <v>368</v>
      </c>
      <c r="K5" s="316"/>
      <c r="L5" s="316"/>
      <c r="M5" s="176"/>
      <c r="N5" s="316"/>
      <c r="O5" s="316"/>
    </row>
    <row r="6" spans="1:15" ht="6" customHeight="1">
      <c r="H6" s="174"/>
      <c r="I6" s="177"/>
      <c r="J6" s="316"/>
      <c r="K6" s="316"/>
      <c r="L6" s="316"/>
      <c r="M6" s="176"/>
      <c r="N6" s="316"/>
      <c r="O6" s="316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176"/>
    </row>
    <row r="12" spans="1:15" ht="15.75" customHeight="1">
      <c r="A12" s="184"/>
      <c r="B12" s="316"/>
      <c r="C12" s="316"/>
      <c r="D12" s="316"/>
      <c r="E12" s="316"/>
      <c r="F12" s="316"/>
      <c r="G12" s="384" t="s">
        <v>5</v>
      </c>
      <c r="H12" s="384"/>
      <c r="I12" s="384"/>
      <c r="J12" s="384"/>
      <c r="K12" s="384"/>
      <c r="L12" s="316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427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8" t="s">
        <v>426</v>
      </c>
      <c r="H18" s="389"/>
      <c r="I18" s="389"/>
      <c r="J18" s="389"/>
      <c r="K18" s="389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16"/>
      <c r="H20" s="316"/>
      <c r="I20" s="316"/>
      <c r="J20" s="316"/>
      <c r="K20" s="316"/>
    </row>
    <row r="21" spans="1:13">
      <c r="B21" s="177"/>
      <c r="C21" s="177"/>
      <c r="D21" s="177"/>
      <c r="E21" s="382" t="s">
        <v>370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16"/>
      <c r="F25" s="314"/>
      <c r="I25" s="191"/>
      <c r="J25" s="191"/>
      <c r="K25" s="192" t="s">
        <v>12</v>
      </c>
      <c r="L25" s="190"/>
      <c r="M25" s="185"/>
    </row>
    <row r="26" spans="1:13">
      <c r="A26" s="376" t="s">
        <v>371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372</v>
      </c>
      <c r="B27" s="376"/>
      <c r="C27" s="376"/>
      <c r="D27" s="376"/>
      <c r="E27" s="376"/>
      <c r="F27" s="376"/>
      <c r="G27" s="376"/>
      <c r="H27" s="376"/>
      <c r="I27" s="376"/>
      <c r="J27" s="319" t="s">
        <v>16</v>
      </c>
      <c r="K27" s="194" t="s">
        <v>373</v>
      </c>
      <c r="L27" s="190"/>
      <c r="M27" s="185"/>
    </row>
    <row r="28" spans="1:13">
      <c r="F28" s="172"/>
      <c r="G28" s="195" t="s">
        <v>18</v>
      </c>
      <c r="H28" s="196" t="s">
        <v>419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374</v>
      </c>
      <c r="J29" s="200" t="s">
        <v>375</v>
      </c>
      <c r="K29" s="190" t="s">
        <v>21</v>
      </c>
      <c r="L29" s="190" t="s">
        <v>21</v>
      </c>
      <c r="M29" s="185"/>
    </row>
    <row r="30" spans="1:13">
      <c r="A30" s="365" t="s">
        <v>420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 hidden="1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0</v>
      </c>
      <c r="J34" s="215">
        <f>SUM(J35+J46+J65+J86+J93+J113+J139+J158+J168)</f>
        <v>0</v>
      </c>
      <c r="K34" s="216">
        <f>SUM(K35+K46+K65+K86+K93+K113+K139+K158+K168)</f>
        <v>0</v>
      </c>
      <c r="L34" s="215">
        <f>SUM(L35+L46+L65+L86+L93+L113+L139+L158+L168)</f>
        <v>0</v>
      </c>
      <c r="M34" s="217"/>
      <c r="N34" s="217"/>
      <c r="O34" s="217"/>
    </row>
    <row r="35" spans="1:15" ht="17.25" hidden="1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0</v>
      </c>
      <c r="J35" s="215">
        <f>SUM(J36+J42)</f>
        <v>0</v>
      </c>
      <c r="K35" s="224">
        <f>SUM(K36+K42)</f>
        <v>0</v>
      </c>
      <c r="L35" s="225">
        <f>SUM(L36+L42)</f>
        <v>0</v>
      </c>
      <c r="M35" s="1"/>
    </row>
    <row r="36" spans="1:15" hidden="1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0</v>
      </c>
      <c r="J36" s="215">
        <f>SUM(J37)</f>
        <v>0</v>
      </c>
      <c r="K36" s="216">
        <f>SUM(K37)</f>
        <v>0</v>
      </c>
      <c r="L36" s="215">
        <f>SUM(L37)</f>
        <v>0</v>
      </c>
    </row>
    <row r="37" spans="1:15" hidden="1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0</v>
      </c>
      <c r="J37" s="215">
        <f t="shared" ref="J37:L38" si="0">SUM(J38)</f>
        <v>0</v>
      </c>
      <c r="K37" s="215">
        <f t="shared" si="0"/>
        <v>0</v>
      </c>
      <c r="L37" s="215">
        <f t="shared" si="0"/>
        <v>0</v>
      </c>
    </row>
    <row r="38" spans="1:15" hidden="1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0</v>
      </c>
      <c r="J38" s="216">
        <f t="shared" si="0"/>
        <v>0</v>
      </c>
      <c r="K38" s="216">
        <f t="shared" si="0"/>
        <v>0</v>
      </c>
      <c r="L38" s="216">
        <f t="shared" si="0"/>
        <v>0</v>
      </c>
    </row>
    <row r="39" spans="1:15" hidden="1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0</v>
      </c>
      <c r="J39" s="232">
        <v>0</v>
      </c>
      <c r="K39" s="232">
        <v>0</v>
      </c>
      <c r="L39" s="232">
        <v>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 hidden="1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0</v>
      </c>
      <c r="J42" s="215">
        <f t="shared" si="1"/>
        <v>0</v>
      </c>
      <c r="K42" s="216">
        <f t="shared" si="1"/>
        <v>0</v>
      </c>
      <c r="L42" s="215">
        <f t="shared" si="1"/>
        <v>0</v>
      </c>
    </row>
    <row r="43" spans="1:15" hidden="1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0</v>
      </c>
      <c r="J43" s="215">
        <f t="shared" si="1"/>
        <v>0</v>
      </c>
      <c r="K43" s="215">
        <f t="shared" si="1"/>
        <v>0</v>
      </c>
      <c r="L43" s="215">
        <f t="shared" si="1"/>
        <v>0</v>
      </c>
    </row>
    <row r="44" spans="1:15" hidden="1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0</v>
      </c>
      <c r="J44" s="215">
        <f t="shared" si="1"/>
        <v>0</v>
      </c>
      <c r="K44" s="215">
        <f t="shared" si="1"/>
        <v>0</v>
      </c>
      <c r="L44" s="215">
        <f t="shared" si="1"/>
        <v>0</v>
      </c>
    </row>
    <row r="45" spans="1:15" hidden="1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0</v>
      </c>
      <c r="J45" s="232">
        <v>0</v>
      </c>
      <c r="K45" s="232">
        <v>0</v>
      </c>
      <c r="L45" s="232">
        <v>0</v>
      </c>
    </row>
    <row r="46" spans="1:15" hidden="1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0</v>
      </c>
      <c r="J46" s="237">
        <f t="shared" si="2"/>
        <v>0</v>
      </c>
      <c r="K46" s="236">
        <f t="shared" si="2"/>
        <v>0</v>
      </c>
      <c r="L46" s="236">
        <f t="shared" si="2"/>
        <v>0</v>
      </c>
    </row>
    <row r="47" spans="1:15" hidden="1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0</v>
      </c>
      <c r="J47" s="216">
        <f t="shared" si="2"/>
        <v>0</v>
      </c>
      <c r="K47" s="215">
        <f t="shared" si="2"/>
        <v>0</v>
      </c>
      <c r="L47" s="216">
        <f t="shared" si="2"/>
        <v>0</v>
      </c>
    </row>
    <row r="48" spans="1:15" hidden="1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0</v>
      </c>
      <c r="J48" s="216">
        <f t="shared" si="2"/>
        <v>0</v>
      </c>
      <c r="K48" s="225">
        <f t="shared" si="2"/>
        <v>0</v>
      </c>
      <c r="L48" s="225">
        <f t="shared" si="2"/>
        <v>0</v>
      </c>
    </row>
    <row r="49" spans="1:13" hidden="1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0</v>
      </c>
      <c r="J49" s="243">
        <f>SUM(J50:J64)</f>
        <v>0</v>
      </c>
      <c r="K49" s="244">
        <f>SUM(K50:K64)</f>
        <v>0</v>
      </c>
      <c r="L49" s="244">
        <f>SUM(L50:L64)</f>
        <v>0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 hidden="1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0</v>
      </c>
      <c r="J64" s="232">
        <v>0</v>
      </c>
      <c r="K64" s="232">
        <v>0</v>
      </c>
      <c r="L64" s="232">
        <v>0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20600</v>
      </c>
      <c r="J184" s="256">
        <f>SUM(J185+J238+J303)</f>
        <v>20600</v>
      </c>
      <c r="K184" s="216">
        <f>SUM(K185+K238+K303)</f>
        <v>0</v>
      </c>
      <c r="L184" s="215">
        <f>SUM(L185+L238+L303)</f>
        <v>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20600</v>
      </c>
      <c r="J185" s="236">
        <f>SUM(J186+J209+J216+J228+J232)</f>
        <v>20600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20600</v>
      </c>
      <c r="J186" s="256">
        <f>SUM(J187+J190+J195+J201+J206)</f>
        <v>20600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20600</v>
      </c>
      <c r="J190" s="258">
        <f>J191</f>
        <v>20600</v>
      </c>
      <c r="K190" s="237">
        <f>K191</f>
        <v>0</v>
      </c>
      <c r="L190" s="236">
        <f>L191</f>
        <v>0</v>
      </c>
    </row>
    <row r="191" spans="1:13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20600</v>
      </c>
      <c r="J191" s="256">
        <f>SUM(J192:J194)</f>
        <v>20600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20600</v>
      </c>
      <c r="J194" s="231">
        <v>20600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20600</v>
      </c>
      <c r="J368" s="267">
        <f>SUM(J34+J184)</f>
        <v>20600</v>
      </c>
      <c r="K368" s="267">
        <f>SUM(K34+K184)</f>
        <v>0</v>
      </c>
      <c r="L368" s="267">
        <f>SUM(L34+L184)</f>
        <v>0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17"/>
      <c r="B370" s="317"/>
      <c r="C370" s="317"/>
      <c r="D370" s="354" t="s">
        <v>417</v>
      </c>
      <c r="E370" s="354"/>
      <c r="F370" s="354"/>
      <c r="G370" s="354"/>
      <c r="H370" s="318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0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30.75" customHeight="1">
      <c r="A373" s="317"/>
      <c r="B373" s="317"/>
      <c r="C373" s="317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15"/>
      <c r="I374" s="307" t="s">
        <v>198</v>
      </c>
      <c r="K374" s="355" t="s">
        <v>199</v>
      </c>
      <c r="L374" s="355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topLeftCell="A9" zoomScale="120" zoomScaleNormal="120" workbookViewId="0">
      <selection activeCell="R17" sqref="R17"/>
    </sheetView>
  </sheetViews>
  <sheetFormatPr defaultRowHeight="15"/>
  <cols>
    <col min="1" max="2" width="1.85546875" style="148" customWidth="1"/>
    <col min="3" max="3" width="1.5703125" style="148" customWidth="1"/>
    <col min="4" max="4" width="2.28515625" style="148" customWidth="1"/>
    <col min="5" max="5" width="2" style="148" customWidth="1"/>
    <col min="6" max="6" width="2.42578125" style="148" customWidth="1"/>
    <col min="7" max="7" width="35.85546875" style="149" customWidth="1"/>
    <col min="8" max="8" width="3.42578125" style="112" customWidth="1"/>
    <col min="9" max="10" width="10.7109375" style="149" customWidth="1"/>
    <col min="11" max="11" width="13.28515625" style="149" customWidth="1"/>
    <col min="12" max="12" width="9.140625" style="342"/>
    <col min="13" max="256" width="9.140625" style="72"/>
    <col min="257" max="258" width="1.85546875" style="72" customWidth="1"/>
    <col min="259" max="259" width="1.5703125" style="72" customWidth="1"/>
    <col min="260" max="260" width="2.28515625" style="72" customWidth="1"/>
    <col min="261" max="261" width="2" style="72" customWidth="1"/>
    <col min="262" max="262" width="2.42578125" style="72" customWidth="1"/>
    <col min="263" max="263" width="35.85546875" style="72" customWidth="1"/>
    <col min="264" max="264" width="3.42578125" style="72" customWidth="1"/>
    <col min="265" max="266" width="10.7109375" style="72" customWidth="1"/>
    <col min="267" max="267" width="13.28515625" style="72" customWidth="1"/>
    <col min="268" max="512" width="9.140625" style="72"/>
    <col min="513" max="514" width="1.85546875" style="72" customWidth="1"/>
    <col min="515" max="515" width="1.5703125" style="72" customWidth="1"/>
    <col min="516" max="516" width="2.28515625" style="72" customWidth="1"/>
    <col min="517" max="517" width="2" style="72" customWidth="1"/>
    <col min="518" max="518" width="2.42578125" style="72" customWidth="1"/>
    <col min="519" max="519" width="35.85546875" style="72" customWidth="1"/>
    <col min="520" max="520" width="3.42578125" style="72" customWidth="1"/>
    <col min="521" max="522" width="10.7109375" style="72" customWidth="1"/>
    <col min="523" max="523" width="13.28515625" style="72" customWidth="1"/>
    <col min="524" max="768" width="9.140625" style="72"/>
    <col min="769" max="770" width="1.85546875" style="72" customWidth="1"/>
    <col min="771" max="771" width="1.5703125" style="72" customWidth="1"/>
    <col min="772" max="772" width="2.28515625" style="72" customWidth="1"/>
    <col min="773" max="773" width="2" style="72" customWidth="1"/>
    <col min="774" max="774" width="2.42578125" style="72" customWidth="1"/>
    <col min="775" max="775" width="35.85546875" style="72" customWidth="1"/>
    <col min="776" max="776" width="3.42578125" style="72" customWidth="1"/>
    <col min="777" max="778" width="10.7109375" style="72" customWidth="1"/>
    <col min="779" max="779" width="13.28515625" style="72" customWidth="1"/>
    <col min="780" max="1024" width="9.140625" style="72"/>
    <col min="1025" max="1026" width="1.85546875" style="72" customWidth="1"/>
    <col min="1027" max="1027" width="1.5703125" style="72" customWidth="1"/>
    <col min="1028" max="1028" width="2.28515625" style="72" customWidth="1"/>
    <col min="1029" max="1029" width="2" style="72" customWidth="1"/>
    <col min="1030" max="1030" width="2.42578125" style="72" customWidth="1"/>
    <col min="1031" max="1031" width="35.85546875" style="72" customWidth="1"/>
    <col min="1032" max="1032" width="3.42578125" style="72" customWidth="1"/>
    <col min="1033" max="1034" width="10.7109375" style="72" customWidth="1"/>
    <col min="1035" max="1035" width="13.28515625" style="72" customWidth="1"/>
    <col min="1036" max="1280" width="9.140625" style="72"/>
    <col min="1281" max="1282" width="1.85546875" style="72" customWidth="1"/>
    <col min="1283" max="1283" width="1.5703125" style="72" customWidth="1"/>
    <col min="1284" max="1284" width="2.28515625" style="72" customWidth="1"/>
    <col min="1285" max="1285" width="2" style="72" customWidth="1"/>
    <col min="1286" max="1286" width="2.42578125" style="72" customWidth="1"/>
    <col min="1287" max="1287" width="35.85546875" style="72" customWidth="1"/>
    <col min="1288" max="1288" width="3.42578125" style="72" customWidth="1"/>
    <col min="1289" max="1290" width="10.7109375" style="72" customWidth="1"/>
    <col min="1291" max="1291" width="13.28515625" style="72" customWidth="1"/>
    <col min="1292" max="1536" width="9.140625" style="72"/>
    <col min="1537" max="1538" width="1.85546875" style="72" customWidth="1"/>
    <col min="1539" max="1539" width="1.5703125" style="72" customWidth="1"/>
    <col min="1540" max="1540" width="2.28515625" style="72" customWidth="1"/>
    <col min="1541" max="1541" width="2" style="72" customWidth="1"/>
    <col min="1542" max="1542" width="2.42578125" style="72" customWidth="1"/>
    <col min="1543" max="1543" width="35.85546875" style="72" customWidth="1"/>
    <col min="1544" max="1544" width="3.42578125" style="72" customWidth="1"/>
    <col min="1545" max="1546" width="10.7109375" style="72" customWidth="1"/>
    <col min="1547" max="1547" width="13.28515625" style="72" customWidth="1"/>
    <col min="1548" max="1792" width="9.140625" style="72"/>
    <col min="1793" max="1794" width="1.85546875" style="72" customWidth="1"/>
    <col min="1795" max="1795" width="1.5703125" style="72" customWidth="1"/>
    <col min="1796" max="1796" width="2.28515625" style="72" customWidth="1"/>
    <col min="1797" max="1797" width="2" style="72" customWidth="1"/>
    <col min="1798" max="1798" width="2.42578125" style="72" customWidth="1"/>
    <col min="1799" max="1799" width="35.85546875" style="72" customWidth="1"/>
    <col min="1800" max="1800" width="3.42578125" style="72" customWidth="1"/>
    <col min="1801" max="1802" width="10.7109375" style="72" customWidth="1"/>
    <col min="1803" max="1803" width="13.28515625" style="72" customWidth="1"/>
    <col min="1804" max="2048" width="9.140625" style="72"/>
    <col min="2049" max="2050" width="1.85546875" style="72" customWidth="1"/>
    <col min="2051" max="2051" width="1.5703125" style="72" customWidth="1"/>
    <col min="2052" max="2052" width="2.28515625" style="72" customWidth="1"/>
    <col min="2053" max="2053" width="2" style="72" customWidth="1"/>
    <col min="2054" max="2054" width="2.42578125" style="72" customWidth="1"/>
    <col min="2055" max="2055" width="35.85546875" style="72" customWidth="1"/>
    <col min="2056" max="2056" width="3.42578125" style="72" customWidth="1"/>
    <col min="2057" max="2058" width="10.7109375" style="72" customWidth="1"/>
    <col min="2059" max="2059" width="13.28515625" style="72" customWidth="1"/>
    <col min="2060" max="2304" width="9.140625" style="72"/>
    <col min="2305" max="2306" width="1.85546875" style="72" customWidth="1"/>
    <col min="2307" max="2307" width="1.5703125" style="72" customWidth="1"/>
    <col min="2308" max="2308" width="2.28515625" style="72" customWidth="1"/>
    <col min="2309" max="2309" width="2" style="72" customWidth="1"/>
    <col min="2310" max="2310" width="2.42578125" style="72" customWidth="1"/>
    <col min="2311" max="2311" width="35.85546875" style="72" customWidth="1"/>
    <col min="2312" max="2312" width="3.42578125" style="72" customWidth="1"/>
    <col min="2313" max="2314" width="10.7109375" style="72" customWidth="1"/>
    <col min="2315" max="2315" width="13.28515625" style="72" customWidth="1"/>
    <col min="2316" max="2560" width="9.140625" style="72"/>
    <col min="2561" max="2562" width="1.85546875" style="72" customWidth="1"/>
    <col min="2563" max="2563" width="1.5703125" style="72" customWidth="1"/>
    <col min="2564" max="2564" width="2.28515625" style="72" customWidth="1"/>
    <col min="2565" max="2565" width="2" style="72" customWidth="1"/>
    <col min="2566" max="2566" width="2.42578125" style="72" customWidth="1"/>
    <col min="2567" max="2567" width="35.85546875" style="72" customWidth="1"/>
    <col min="2568" max="2568" width="3.42578125" style="72" customWidth="1"/>
    <col min="2569" max="2570" width="10.7109375" style="72" customWidth="1"/>
    <col min="2571" max="2571" width="13.28515625" style="72" customWidth="1"/>
    <col min="2572" max="2816" width="9.140625" style="72"/>
    <col min="2817" max="2818" width="1.85546875" style="72" customWidth="1"/>
    <col min="2819" max="2819" width="1.5703125" style="72" customWidth="1"/>
    <col min="2820" max="2820" width="2.28515625" style="72" customWidth="1"/>
    <col min="2821" max="2821" width="2" style="72" customWidth="1"/>
    <col min="2822" max="2822" width="2.42578125" style="72" customWidth="1"/>
    <col min="2823" max="2823" width="35.85546875" style="72" customWidth="1"/>
    <col min="2824" max="2824" width="3.42578125" style="72" customWidth="1"/>
    <col min="2825" max="2826" width="10.7109375" style="72" customWidth="1"/>
    <col min="2827" max="2827" width="13.28515625" style="72" customWidth="1"/>
    <col min="2828" max="3072" width="9.140625" style="72"/>
    <col min="3073" max="3074" width="1.85546875" style="72" customWidth="1"/>
    <col min="3075" max="3075" width="1.5703125" style="72" customWidth="1"/>
    <col min="3076" max="3076" width="2.28515625" style="72" customWidth="1"/>
    <col min="3077" max="3077" width="2" style="72" customWidth="1"/>
    <col min="3078" max="3078" width="2.42578125" style="72" customWidth="1"/>
    <col min="3079" max="3079" width="35.85546875" style="72" customWidth="1"/>
    <col min="3080" max="3080" width="3.42578125" style="72" customWidth="1"/>
    <col min="3081" max="3082" width="10.7109375" style="72" customWidth="1"/>
    <col min="3083" max="3083" width="13.28515625" style="72" customWidth="1"/>
    <col min="3084" max="3328" width="9.140625" style="72"/>
    <col min="3329" max="3330" width="1.85546875" style="72" customWidth="1"/>
    <col min="3331" max="3331" width="1.5703125" style="72" customWidth="1"/>
    <col min="3332" max="3332" width="2.28515625" style="72" customWidth="1"/>
    <col min="3333" max="3333" width="2" style="72" customWidth="1"/>
    <col min="3334" max="3334" width="2.42578125" style="72" customWidth="1"/>
    <col min="3335" max="3335" width="35.85546875" style="72" customWidth="1"/>
    <col min="3336" max="3336" width="3.42578125" style="72" customWidth="1"/>
    <col min="3337" max="3338" width="10.7109375" style="72" customWidth="1"/>
    <col min="3339" max="3339" width="13.28515625" style="72" customWidth="1"/>
    <col min="3340" max="3584" width="9.140625" style="72"/>
    <col min="3585" max="3586" width="1.85546875" style="72" customWidth="1"/>
    <col min="3587" max="3587" width="1.5703125" style="72" customWidth="1"/>
    <col min="3588" max="3588" width="2.28515625" style="72" customWidth="1"/>
    <col min="3589" max="3589" width="2" style="72" customWidth="1"/>
    <col min="3590" max="3590" width="2.42578125" style="72" customWidth="1"/>
    <col min="3591" max="3591" width="35.85546875" style="72" customWidth="1"/>
    <col min="3592" max="3592" width="3.42578125" style="72" customWidth="1"/>
    <col min="3593" max="3594" width="10.7109375" style="72" customWidth="1"/>
    <col min="3595" max="3595" width="13.28515625" style="72" customWidth="1"/>
    <col min="3596" max="3840" width="9.140625" style="72"/>
    <col min="3841" max="3842" width="1.85546875" style="72" customWidth="1"/>
    <col min="3843" max="3843" width="1.5703125" style="72" customWidth="1"/>
    <col min="3844" max="3844" width="2.28515625" style="72" customWidth="1"/>
    <col min="3845" max="3845" width="2" style="72" customWidth="1"/>
    <col min="3846" max="3846" width="2.42578125" style="72" customWidth="1"/>
    <col min="3847" max="3847" width="35.85546875" style="72" customWidth="1"/>
    <col min="3848" max="3848" width="3.42578125" style="72" customWidth="1"/>
    <col min="3849" max="3850" width="10.7109375" style="72" customWidth="1"/>
    <col min="3851" max="3851" width="13.28515625" style="72" customWidth="1"/>
    <col min="3852" max="4096" width="9.140625" style="72"/>
    <col min="4097" max="4098" width="1.85546875" style="72" customWidth="1"/>
    <col min="4099" max="4099" width="1.5703125" style="72" customWidth="1"/>
    <col min="4100" max="4100" width="2.28515625" style="72" customWidth="1"/>
    <col min="4101" max="4101" width="2" style="72" customWidth="1"/>
    <col min="4102" max="4102" width="2.42578125" style="72" customWidth="1"/>
    <col min="4103" max="4103" width="35.85546875" style="72" customWidth="1"/>
    <col min="4104" max="4104" width="3.42578125" style="72" customWidth="1"/>
    <col min="4105" max="4106" width="10.7109375" style="72" customWidth="1"/>
    <col min="4107" max="4107" width="13.28515625" style="72" customWidth="1"/>
    <col min="4108" max="4352" width="9.140625" style="72"/>
    <col min="4353" max="4354" width="1.85546875" style="72" customWidth="1"/>
    <col min="4355" max="4355" width="1.5703125" style="72" customWidth="1"/>
    <col min="4356" max="4356" width="2.28515625" style="72" customWidth="1"/>
    <col min="4357" max="4357" width="2" style="72" customWidth="1"/>
    <col min="4358" max="4358" width="2.42578125" style="72" customWidth="1"/>
    <col min="4359" max="4359" width="35.85546875" style="72" customWidth="1"/>
    <col min="4360" max="4360" width="3.42578125" style="72" customWidth="1"/>
    <col min="4361" max="4362" width="10.7109375" style="72" customWidth="1"/>
    <col min="4363" max="4363" width="13.28515625" style="72" customWidth="1"/>
    <col min="4364" max="4608" width="9.140625" style="72"/>
    <col min="4609" max="4610" width="1.85546875" style="72" customWidth="1"/>
    <col min="4611" max="4611" width="1.5703125" style="72" customWidth="1"/>
    <col min="4612" max="4612" width="2.28515625" style="72" customWidth="1"/>
    <col min="4613" max="4613" width="2" style="72" customWidth="1"/>
    <col min="4614" max="4614" width="2.42578125" style="72" customWidth="1"/>
    <col min="4615" max="4615" width="35.85546875" style="72" customWidth="1"/>
    <col min="4616" max="4616" width="3.42578125" style="72" customWidth="1"/>
    <col min="4617" max="4618" width="10.7109375" style="72" customWidth="1"/>
    <col min="4619" max="4619" width="13.28515625" style="72" customWidth="1"/>
    <col min="4620" max="4864" width="9.140625" style="72"/>
    <col min="4865" max="4866" width="1.85546875" style="72" customWidth="1"/>
    <col min="4867" max="4867" width="1.5703125" style="72" customWidth="1"/>
    <col min="4868" max="4868" width="2.28515625" style="72" customWidth="1"/>
    <col min="4869" max="4869" width="2" style="72" customWidth="1"/>
    <col min="4870" max="4870" width="2.42578125" style="72" customWidth="1"/>
    <col min="4871" max="4871" width="35.85546875" style="72" customWidth="1"/>
    <col min="4872" max="4872" width="3.42578125" style="72" customWidth="1"/>
    <col min="4873" max="4874" width="10.7109375" style="72" customWidth="1"/>
    <col min="4875" max="4875" width="13.28515625" style="72" customWidth="1"/>
    <col min="4876" max="5120" width="9.140625" style="72"/>
    <col min="5121" max="5122" width="1.85546875" style="72" customWidth="1"/>
    <col min="5123" max="5123" width="1.5703125" style="72" customWidth="1"/>
    <col min="5124" max="5124" width="2.28515625" style="72" customWidth="1"/>
    <col min="5125" max="5125" width="2" style="72" customWidth="1"/>
    <col min="5126" max="5126" width="2.42578125" style="72" customWidth="1"/>
    <col min="5127" max="5127" width="35.85546875" style="72" customWidth="1"/>
    <col min="5128" max="5128" width="3.42578125" style="72" customWidth="1"/>
    <col min="5129" max="5130" width="10.7109375" style="72" customWidth="1"/>
    <col min="5131" max="5131" width="13.28515625" style="72" customWidth="1"/>
    <col min="5132" max="5376" width="9.140625" style="72"/>
    <col min="5377" max="5378" width="1.85546875" style="72" customWidth="1"/>
    <col min="5379" max="5379" width="1.5703125" style="72" customWidth="1"/>
    <col min="5380" max="5380" width="2.28515625" style="72" customWidth="1"/>
    <col min="5381" max="5381" width="2" style="72" customWidth="1"/>
    <col min="5382" max="5382" width="2.42578125" style="72" customWidth="1"/>
    <col min="5383" max="5383" width="35.85546875" style="72" customWidth="1"/>
    <col min="5384" max="5384" width="3.42578125" style="72" customWidth="1"/>
    <col min="5385" max="5386" width="10.7109375" style="72" customWidth="1"/>
    <col min="5387" max="5387" width="13.28515625" style="72" customWidth="1"/>
    <col min="5388" max="5632" width="9.140625" style="72"/>
    <col min="5633" max="5634" width="1.85546875" style="72" customWidth="1"/>
    <col min="5635" max="5635" width="1.5703125" style="72" customWidth="1"/>
    <col min="5636" max="5636" width="2.28515625" style="72" customWidth="1"/>
    <col min="5637" max="5637" width="2" style="72" customWidth="1"/>
    <col min="5638" max="5638" width="2.42578125" style="72" customWidth="1"/>
    <col min="5639" max="5639" width="35.85546875" style="72" customWidth="1"/>
    <col min="5640" max="5640" width="3.42578125" style="72" customWidth="1"/>
    <col min="5641" max="5642" width="10.7109375" style="72" customWidth="1"/>
    <col min="5643" max="5643" width="13.28515625" style="72" customWidth="1"/>
    <col min="5644" max="5888" width="9.140625" style="72"/>
    <col min="5889" max="5890" width="1.85546875" style="72" customWidth="1"/>
    <col min="5891" max="5891" width="1.5703125" style="72" customWidth="1"/>
    <col min="5892" max="5892" width="2.28515625" style="72" customWidth="1"/>
    <col min="5893" max="5893" width="2" style="72" customWidth="1"/>
    <col min="5894" max="5894" width="2.42578125" style="72" customWidth="1"/>
    <col min="5895" max="5895" width="35.85546875" style="72" customWidth="1"/>
    <col min="5896" max="5896" width="3.42578125" style="72" customWidth="1"/>
    <col min="5897" max="5898" width="10.7109375" style="72" customWidth="1"/>
    <col min="5899" max="5899" width="13.28515625" style="72" customWidth="1"/>
    <col min="5900" max="6144" width="9.140625" style="72"/>
    <col min="6145" max="6146" width="1.85546875" style="72" customWidth="1"/>
    <col min="6147" max="6147" width="1.5703125" style="72" customWidth="1"/>
    <col min="6148" max="6148" width="2.28515625" style="72" customWidth="1"/>
    <col min="6149" max="6149" width="2" style="72" customWidth="1"/>
    <col min="6150" max="6150" width="2.42578125" style="72" customWidth="1"/>
    <col min="6151" max="6151" width="35.85546875" style="72" customWidth="1"/>
    <col min="6152" max="6152" width="3.42578125" style="72" customWidth="1"/>
    <col min="6153" max="6154" width="10.7109375" style="72" customWidth="1"/>
    <col min="6155" max="6155" width="13.28515625" style="72" customWidth="1"/>
    <col min="6156" max="6400" width="9.140625" style="72"/>
    <col min="6401" max="6402" width="1.85546875" style="72" customWidth="1"/>
    <col min="6403" max="6403" width="1.5703125" style="72" customWidth="1"/>
    <col min="6404" max="6404" width="2.28515625" style="72" customWidth="1"/>
    <col min="6405" max="6405" width="2" style="72" customWidth="1"/>
    <col min="6406" max="6406" width="2.42578125" style="72" customWidth="1"/>
    <col min="6407" max="6407" width="35.85546875" style="72" customWidth="1"/>
    <col min="6408" max="6408" width="3.42578125" style="72" customWidth="1"/>
    <col min="6409" max="6410" width="10.7109375" style="72" customWidth="1"/>
    <col min="6411" max="6411" width="13.28515625" style="72" customWidth="1"/>
    <col min="6412" max="6656" width="9.140625" style="72"/>
    <col min="6657" max="6658" width="1.85546875" style="72" customWidth="1"/>
    <col min="6659" max="6659" width="1.5703125" style="72" customWidth="1"/>
    <col min="6660" max="6660" width="2.28515625" style="72" customWidth="1"/>
    <col min="6661" max="6661" width="2" style="72" customWidth="1"/>
    <col min="6662" max="6662" width="2.42578125" style="72" customWidth="1"/>
    <col min="6663" max="6663" width="35.85546875" style="72" customWidth="1"/>
    <col min="6664" max="6664" width="3.42578125" style="72" customWidth="1"/>
    <col min="6665" max="6666" width="10.7109375" style="72" customWidth="1"/>
    <col min="6667" max="6667" width="13.28515625" style="72" customWidth="1"/>
    <col min="6668" max="6912" width="9.140625" style="72"/>
    <col min="6913" max="6914" width="1.85546875" style="72" customWidth="1"/>
    <col min="6915" max="6915" width="1.5703125" style="72" customWidth="1"/>
    <col min="6916" max="6916" width="2.28515625" style="72" customWidth="1"/>
    <col min="6917" max="6917" width="2" style="72" customWidth="1"/>
    <col min="6918" max="6918" width="2.42578125" style="72" customWidth="1"/>
    <col min="6919" max="6919" width="35.85546875" style="72" customWidth="1"/>
    <col min="6920" max="6920" width="3.42578125" style="72" customWidth="1"/>
    <col min="6921" max="6922" width="10.7109375" style="72" customWidth="1"/>
    <col min="6923" max="6923" width="13.28515625" style="72" customWidth="1"/>
    <col min="6924" max="7168" width="9.140625" style="72"/>
    <col min="7169" max="7170" width="1.85546875" style="72" customWidth="1"/>
    <col min="7171" max="7171" width="1.5703125" style="72" customWidth="1"/>
    <col min="7172" max="7172" width="2.28515625" style="72" customWidth="1"/>
    <col min="7173" max="7173" width="2" style="72" customWidth="1"/>
    <col min="7174" max="7174" width="2.42578125" style="72" customWidth="1"/>
    <col min="7175" max="7175" width="35.85546875" style="72" customWidth="1"/>
    <col min="7176" max="7176" width="3.42578125" style="72" customWidth="1"/>
    <col min="7177" max="7178" width="10.7109375" style="72" customWidth="1"/>
    <col min="7179" max="7179" width="13.28515625" style="72" customWidth="1"/>
    <col min="7180" max="7424" width="9.140625" style="72"/>
    <col min="7425" max="7426" width="1.85546875" style="72" customWidth="1"/>
    <col min="7427" max="7427" width="1.5703125" style="72" customWidth="1"/>
    <col min="7428" max="7428" width="2.28515625" style="72" customWidth="1"/>
    <col min="7429" max="7429" width="2" style="72" customWidth="1"/>
    <col min="7430" max="7430" width="2.42578125" style="72" customWidth="1"/>
    <col min="7431" max="7431" width="35.85546875" style="72" customWidth="1"/>
    <col min="7432" max="7432" width="3.42578125" style="72" customWidth="1"/>
    <col min="7433" max="7434" width="10.7109375" style="72" customWidth="1"/>
    <col min="7435" max="7435" width="13.28515625" style="72" customWidth="1"/>
    <col min="7436" max="7680" width="9.140625" style="72"/>
    <col min="7681" max="7682" width="1.85546875" style="72" customWidth="1"/>
    <col min="7683" max="7683" width="1.5703125" style="72" customWidth="1"/>
    <col min="7684" max="7684" width="2.28515625" style="72" customWidth="1"/>
    <col min="7685" max="7685" width="2" style="72" customWidth="1"/>
    <col min="7686" max="7686" width="2.42578125" style="72" customWidth="1"/>
    <col min="7687" max="7687" width="35.85546875" style="72" customWidth="1"/>
    <col min="7688" max="7688" width="3.42578125" style="72" customWidth="1"/>
    <col min="7689" max="7690" width="10.7109375" style="72" customWidth="1"/>
    <col min="7691" max="7691" width="13.28515625" style="72" customWidth="1"/>
    <col min="7692" max="7936" width="9.140625" style="72"/>
    <col min="7937" max="7938" width="1.85546875" style="72" customWidth="1"/>
    <col min="7939" max="7939" width="1.5703125" style="72" customWidth="1"/>
    <col min="7940" max="7940" width="2.28515625" style="72" customWidth="1"/>
    <col min="7941" max="7941" width="2" style="72" customWidth="1"/>
    <col min="7942" max="7942" width="2.42578125" style="72" customWidth="1"/>
    <col min="7943" max="7943" width="35.85546875" style="72" customWidth="1"/>
    <col min="7944" max="7944" width="3.42578125" style="72" customWidth="1"/>
    <col min="7945" max="7946" width="10.7109375" style="72" customWidth="1"/>
    <col min="7947" max="7947" width="13.28515625" style="72" customWidth="1"/>
    <col min="7948" max="8192" width="9.140625" style="72"/>
    <col min="8193" max="8194" width="1.85546875" style="72" customWidth="1"/>
    <col min="8195" max="8195" width="1.5703125" style="72" customWidth="1"/>
    <col min="8196" max="8196" width="2.28515625" style="72" customWidth="1"/>
    <col min="8197" max="8197" width="2" style="72" customWidth="1"/>
    <col min="8198" max="8198" width="2.42578125" style="72" customWidth="1"/>
    <col min="8199" max="8199" width="35.85546875" style="72" customWidth="1"/>
    <col min="8200" max="8200" width="3.42578125" style="72" customWidth="1"/>
    <col min="8201" max="8202" width="10.7109375" style="72" customWidth="1"/>
    <col min="8203" max="8203" width="13.28515625" style="72" customWidth="1"/>
    <col min="8204" max="8448" width="9.140625" style="72"/>
    <col min="8449" max="8450" width="1.85546875" style="72" customWidth="1"/>
    <col min="8451" max="8451" width="1.5703125" style="72" customWidth="1"/>
    <col min="8452" max="8452" width="2.28515625" style="72" customWidth="1"/>
    <col min="8453" max="8453" width="2" style="72" customWidth="1"/>
    <col min="8454" max="8454" width="2.42578125" style="72" customWidth="1"/>
    <col min="8455" max="8455" width="35.85546875" style="72" customWidth="1"/>
    <col min="8456" max="8456" width="3.42578125" style="72" customWidth="1"/>
    <col min="8457" max="8458" width="10.7109375" style="72" customWidth="1"/>
    <col min="8459" max="8459" width="13.28515625" style="72" customWidth="1"/>
    <col min="8460" max="8704" width="9.140625" style="72"/>
    <col min="8705" max="8706" width="1.85546875" style="72" customWidth="1"/>
    <col min="8707" max="8707" width="1.5703125" style="72" customWidth="1"/>
    <col min="8708" max="8708" width="2.28515625" style="72" customWidth="1"/>
    <col min="8709" max="8709" width="2" style="72" customWidth="1"/>
    <col min="8710" max="8710" width="2.42578125" style="72" customWidth="1"/>
    <col min="8711" max="8711" width="35.85546875" style="72" customWidth="1"/>
    <col min="8712" max="8712" width="3.42578125" style="72" customWidth="1"/>
    <col min="8713" max="8714" width="10.7109375" style="72" customWidth="1"/>
    <col min="8715" max="8715" width="13.28515625" style="72" customWidth="1"/>
    <col min="8716" max="8960" width="9.140625" style="72"/>
    <col min="8961" max="8962" width="1.85546875" style="72" customWidth="1"/>
    <col min="8963" max="8963" width="1.5703125" style="72" customWidth="1"/>
    <col min="8964" max="8964" width="2.28515625" style="72" customWidth="1"/>
    <col min="8965" max="8965" width="2" style="72" customWidth="1"/>
    <col min="8966" max="8966" width="2.42578125" style="72" customWidth="1"/>
    <col min="8967" max="8967" width="35.85546875" style="72" customWidth="1"/>
    <col min="8968" max="8968" width="3.42578125" style="72" customWidth="1"/>
    <col min="8969" max="8970" width="10.7109375" style="72" customWidth="1"/>
    <col min="8971" max="8971" width="13.28515625" style="72" customWidth="1"/>
    <col min="8972" max="9216" width="9.140625" style="72"/>
    <col min="9217" max="9218" width="1.85546875" style="72" customWidth="1"/>
    <col min="9219" max="9219" width="1.5703125" style="72" customWidth="1"/>
    <col min="9220" max="9220" width="2.28515625" style="72" customWidth="1"/>
    <col min="9221" max="9221" width="2" style="72" customWidth="1"/>
    <col min="9222" max="9222" width="2.42578125" style="72" customWidth="1"/>
    <col min="9223" max="9223" width="35.85546875" style="72" customWidth="1"/>
    <col min="9224" max="9224" width="3.42578125" style="72" customWidth="1"/>
    <col min="9225" max="9226" width="10.7109375" style="72" customWidth="1"/>
    <col min="9227" max="9227" width="13.28515625" style="72" customWidth="1"/>
    <col min="9228" max="9472" width="9.140625" style="72"/>
    <col min="9473" max="9474" width="1.85546875" style="72" customWidth="1"/>
    <col min="9475" max="9475" width="1.5703125" style="72" customWidth="1"/>
    <col min="9476" max="9476" width="2.28515625" style="72" customWidth="1"/>
    <col min="9477" max="9477" width="2" style="72" customWidth="1"/>
    <col min="9478" max="9478" width="2.42578125" style="72" customWidth="1"/>
    <col min="9479" max="9479" width="35.85546875" style="72" customWidth="1"/>
    <col min="9480" max="9480" width="3.42578125" style="72" customWidth="1"/>
    <col min="9481" max="9482" width="10.7109375" style="72" customWidth="1"/>
    <col min="9483" max="9483" width="13.28515625" style="72" customWidth="1"/>
    <col min="9484" max="9728" width="9.140625" style="72"/>
    <col min="9729" max="9730" width="1.85546875" style="72" customWidth="1"/>
    <col min="9731" max="9731" width="1.5703125" style="72" customWidth="1"/>
    <col min="9732" max="9732" width="2.28515625" style="72" customWidth="1"/>
    <col min="9733" max="9733" width="2" style="72" customWidth="1"/>
    <col min="9734" max="9734" width="2.42578125" style="72" customWidth="1"/>
    <col min="9735" max="9735" width="35.85546875" style="72" customWidth="1"/>
    <col min="9736" max="9736" width="3.42578125" style="72" customWidth="1"/>
    <col min="9737" max="9738" width="10.7109375" style="72" customWidth="1"/>
    <col min="9739" max="9739" width="13.28515625" style="72" customWidth="1"/>
    <col min="9740" max="9984" width="9.140625" style="72"/>
    <col min="9985" max="9986" width="1.85546875" style="72" customWidth="1"/>
    <col min="9987" max="9987" width="1.5703125" style="72" customWidth="1"/>
    <col min="9988" max="9988" width="2.28515625" style="72" customWidth="1"/>
    <col min="9989" max="9989" width="2" style="72" customWidth="1"/>
    <col min="9990" max="9990" width="2.42578125" style="72" customWidth="1"/>
    <col min="9991" max="9991" width="35.85546875" style="72" customWidth="1"/>
    <col min="9992" max="9992" width="3.42578125" style="72" customWidth="1"/>
    <col min="9993" max="9994" width="10.7109375" style="72" customWidth="1"/>
    <col min="9995" max="9995" width="13.28515625" style="72" customWidth="1"/>
    <col min="9996" max="10240" width="9.140625" style="72"/>
    <col min="10241" max="10242" width="1.85546875" style="72" customWidth="1"/>
    <col min="10243" max="10243" width="1.5703125" style="72" customWidth="1"/>
    <col min="10244" max="10244" width="2.28515625" style="72" customWidth="1"/>
    <col min="10245" max="10245" width="2" style="72" customWidth="1"/>
    <col min="10246" max="10246" width="2.42578125" style="72" customWidth="1"/>
    <col min="10247" max="10247" width="35.85546875" style="72" customWidth="1"/>
    <col min="10248" max="10248" width="3.42578125" style="72" customWidth="1"/>
    <col min="10249" max="10250" width="10.7109375" style="72" customWidth="1"/>
    <col min="10251" max="10251" width="13.28515625" style="72" customWidth="1"/>
    <col min="10252" max="10496" width="9.140625" style="72"/>
    <col min="10497" max="10498" width="1.85546875" style="72" customWidth="1"/>
    <col min="10499" max="10499" width="1.5703125" style="72" customWidth="1"/>
    <col min="10500" max="10500" width="2.28515625" style="72" customWidth="1"/>
    <col min="10501" max="10501" width="2" style="72" customWidth="1"/>
    <col min="10502" max="10502" width="2.42578125" style="72" customWidth="1"/>
    <col min="10503" max="10503" width="35.85546875" style="72" customWidth="1"/>
    <col min="10504" max="10504" width="3.42578125" style="72" customWidth="1"/>
    <col min="10505" max="10506" width="10.7109375" style="72" customWidth="1"/>
    <col min="10507" max="10507" width="13.28515625" style="72" customWidth="1"/>
    <col min="10508" max="10752" width="9.140625" style="72"/>
    <col min="10753" max="10754" width="1.85546875" style="72" customWidth="1"/>
    <col min="10755" max="10755" width="1.5703125" style="72" customWidth="1"/>
    <col min="10756" max="10756" width="2.28515625" style="72" customWidth="1"/>
    <col min="10757" max="10757" width="2" style="72" customWidth="1"/>
    <col min="10758" max="10758" width="2.42578125" style="72" customWidth="1"/>
    <col min="10759" max="10759" width="35.85546875" style="72" customWidth="1"/>
    <col min="10760" max="10760" width="3.42578125" style="72" customWidth="1"/>
    <col min="10761" max="10762" width="10.7109375" style="72" customWidth="1"/>
    <col min="10763" max="10763" width="13.28515625" style="72" customWidth="1"/>
    <col min="10764" max="11008" width="9.140625" style="72"/>
    <col min="11009" max="11010" width="1.85546875" style="72" customWidth="1"/>
    <col min="11011" max="11011" width="1.5703125" style="72" customWidth="1"/>
    <col min="11012" max="11012" width="2.28515625" style="72" customWidth="1"/>
    <col min="11013" max="11013" width="2" style="72" customWidth="1"/>
    <col min="11014" max="11014" width="2.42578125" style="72" customWidth="1"/>
    <col min="11015" max="11015" width="35.85546875" style="72" customWidth="1"/>
    <col min="11016" max="11016" width="3.42578125" style="72" customWidth="1"/>
    <col min="11017" max="11018" width="10.7109375" style="72" customWidth="1"/>
    <col min="11019" max="11019" width="13.28515625" style="72" customWidth="1"/>
    <col min="11020" max="11264" width="9.140625" style="72"/>
    <col min="11265" max="11266" width="1.85546875" style="72" customWidth="1"/>
    <col min="11267" max="11267" width="1.5703125" style="72" customWidth="1"/>
    <col min="11268" max="11268" width="2.28515625" style="72" customWidth="1"/>
    <col min="11269" max="11269" width="2" style="72" customWidth="1"/>
    <col min="11270" max="11270" width="2.42578125" style="72" customWidth="1"/>
    <col min="11271" max="11271" width="35.85546875" style="72" customWidth="1"/>
    <col min="11272" max="11272" width="3.42578125" style="72" customWidth="1"/>
    <col min="11273" max="11274" width="10.7109375" style="72" customWidth="1"/>
    <col min="11275" max="11275" width="13.28515625" style="72" customWidth="1"/>
    <col min="11276" max="11520" width="9.140625" style="72"/>
    <col min="11521" max="11522" width="1.85546875" style="72" customWidth="1"/>
    <col min="11523" max="11523" width="1.5703125" style="72" customWidth="1"/>
    <col min="11524" max="11524" width="2.28515625" style="72" customWidth="1"/>
    <col min="11525" max="11525" width="2" style="72" customWidth="1"/>
    <col min="11526" max="11526" width="2.42578125" style="72" customWidth="1"/>
    <col min="11527" max="11527" width="35.85546875" style="72" customWidth="1"/>
    <col min="11528" max="11528" width="3.42578125" style="72" customWidth="1"/>
    <col min="11529" max="11530" width="10.7109375" style="72" customWidth="1"/>
    <col min="11531" max="11531" width="13.28515625" style="72" customWidth="1"/>
    <col min="11532" max="11776" width="9.140625" style="72"/>
    <col min="11777" max="11778" width="1.85546875" style="72" customWidth="1"/>
    <col min="11779" max="11779" width="1.5703125" style="72" customWidth="1"/>
    <col min="11780" max="11780" width="2.28515625" style="72" customWidth="1"/>
    <col min="11781" max="11781" width="2" style="72" customWidth="1"/>
    <col min="11782" max="11782" width="2.42578125" style="72" customWidth="1"/>
    <col min="11783" max="11783" width="35.85546875" style="72" customWidth="1"/>
    <col min="11784" max="11784" width="3.42578125" style="72" customWidth="1"/>
    <col min="11785" max="11786" width="10.7109375" style="72" customWidth="1"/>
    <col min="11787" max="11787" width="13.28515625" style="72" customWidth="1"/>
    <col min="11788" max="12032" width="9.140625" style="72"/>
    <col min="12033" max="12034" width="1.85546875" style="72" customWidth="1"/>
    <col min="12035" max="12035" width="1.5703125" style="72" customWidth="1"/>
    <col min="12036" max="12036" width="2.28515625" style="72" customWidth="1"/>
    <col min="12037" max="12037" width="2" style="72" customWidth="1"/>
    <col min="12038" max="12038" width="2.42578125" style="72" customWidth="1"/>
    <col min="12039" max="12039" width="35.85546875" style="72" customWidth="1"/>
    <col min="12040" max="12040" width="3.42578125" style="72" customWidth="1"/>
    <col min="12041" max="12042" width="10.7109375" style="72" customWidth="1"/>
    <col min="12043" max="12043" width="13.28515625" style="72" customWidth="1"/>
    <col min="12044" max="12288" width="9.140625" style="72"/>
    <col min="12289" max="12290" width="1.85546875" style="72" customWidth="1"/>
    <col min="12291" max="12291" width="1.5703125" style="72" customWidth="1"/>
    <col min="12292" max="12292" width="2.28515625" style="72" customWidth="1"/>
    <col min="12293" max="12293" width="2" style="72" customWidth="1"/>
    <col min="12294" max="12294" width="2.42578125" style="72" customWidth="1"/>
    <col min="12295" max="12295" width="35.85546875" style="72" customWidth="1"/>
    <col min="12296" max="12296" width="3.42578125" style="72" customWidth="1"/>
    <col min="12297" max="12298" width="10.7109375" style="72" customWidth="1"/>
    <col min="12299" max="12299" width="13.28515625" style="72" customWidth="1"/>
    <col min="12300" max="12544" width="9.140625" style="72"/>
    <col min="12545" max="12546" width="1.85546875" style="72" customWidth="1"/>
    <col min="12547" max="12547" width="1.5703125" style="72" customWidth="1"/>
    <col min="12548" max="12548" width="2.28515625" style="72" customWidth="1"/>
    <col min="12549" max="12549" width="2" style="72" customWidth="1"/>
    <col min="12550" max="12550" width="2.42578125" style="72" customWidth="1"/>
    <col min="12551" max="12551" width="35.85546875" style="72" customWidth="1"/>
    <col min="12552" max="12552" width="3.42578125" style="72" customWidth="1"/>
    <col min="12553" max="12554" width="10.7109375" style="72" customWidth="1"/>
    <col min="12555" max="12555" width="13.28515625" style="72" customWidth="1"/>
    <col min="12556" max="12800" width="9.140625" style="72"/>
    <col min="12801" max="12802" width="1.85546875" style="72" customWidth="1"/>
    <col min="12803" max="12803" width="1.5703125" style="72" customWidth="1"/>
    <col min="12804" max="12804" width="2.28515625" style="72" customWidth="1"/>
    <col min="12805" max="12805" width="2" style="72" customWidth="1"/>
    <col min="12806" max="12806" width="2.42578125" style="72" customWidth="1"/>
    <col min="12807" max="12807" width="35.85546875" style="72" customWidth="1"/>
    <col min="12808" max="12808" width="3.42578125" style="72" customWidth="1"/>
    <col min="12809" max="12810" width="10.7109375" style="72" customWidth="1"/>
    <col min="12811" max="12811" width="13.28515625" style="72" customWidth="1"/>
    <col min="12812" max="13056" width="9.140625" style="72"/>
    <col min="13057" max="13058" width="1.85546875" style="72" customWidth="1"/>
    <col min="13059" max="13059" width="1.5703125" style="72" customWidth="1"/>
    <col min="13060" max="13060" width="2.28515625" style="72" customWidth="1"/>
    <col min="13061" max="13061" width="2" style="72" customWidth="1"/>
    <col min="13062" max="13062" width="2.42578125" style="72" customWidth="1"/>
    <col min="13063" max="13063" width="35.85546875" style="72" customWidth="1"/>
    <col min="13064" max="13064" width="3.42578125" style="72" customWidth="1"/>
    <col min="13065" max="13066" width="10.7109375" style="72" customWidth="1"/>
    <col min="13067" max="13067" width="13.28515625" style="72" customWidth="1"/>
    <col min="13068" max="13312" width="9.140625" style="72"/>
    <col min="13313" max="13314" width="1.85546875" style="72" customWidth="1"/>
    <col min="13315" max="13315" width="1.5703125" style="72" customWidth="1"/>
    <col min="13316" max="13316" width="2.28515625" style="72" customWidth="1"/>
    <col min="13317" max="13317" width="2" style="72" customWidth="1"/>
    <col min="13318" max="13318" width="2.42578125" style="72" customWidth="1"/>
    <col min="13319" max="13319" width="35.85546875" style="72" customWidth="1"/>
    <col min="13320" max="13320" width="3.42578125" style="72" customWidth="1"/>
    <col min="13321" max="13322" width="10.7109375" style="72" customWidth="1"/>
    <col min="13323" max="13323" width="13.28515625" style="72" customWidth="1"/>
    <col min="13324" max="13568" width="9.140625" style="72"/>
    <col min="13569" max="13570" width="1.85546875" style="72" customWidth="1"/>
    <col min="13571" max="13571" width="1.5703125" style="72" customWidth="1"/>
    <col min="13572" max="13572" width="2.28515625" style="72" customWidth="1"/>
    <col min="13573" max="13573" width="2" style="72" customWidth="1"/>
    <col min="13574" max="13574" width="2.42578125" style="72" customWidth="1"/>
    <col min="13575" max="13575" width="35.85546875" style="72" customWidth="1"/>
    <col min="13576" max="13576" width="3.42578125" style="72" customWidth="1"/>
    <col min="13577" max="13578" width="10.7109375" style="72" customWidth="1"/>
    <col min="13579" max="13579" width="13.28515625" style="72" customWidth="1"/>
    <col min="13580" max="13824" width="9.140625" style="72"/>
    <col min="13825" max="13826" width="1.85546875" style="72" customWidth="1"/>
    <col min="13827" max="13827" width="1.5703125" style="72" customWidth="1"/>
    <col min="13828" max="13828" width="2.28515625" style="72" customWidth="1"/>
    <col min="13829" max="13829" width="2" style="72" customWidth="1"/>
    <col min="13830" max="13830" width="2.42578125" style="72" customWidth="1"/>
    <col min="13831" max="13831" width="35.85546875" style="72" customWidth="1"/>
    <col min="13832" max="13832" width="3.42578125" style="72" customWidth="1"/>
    <col min="13833" max="13834" width="10.7109375" style="72" customWidth="1"/>
    <col min="13835" max="13835" width="13.28515625" style="72" customWidth="1"/>
    <col min="13836" max="14080" width="9.140625" style="72"/>
    <col min="14081" max="14082" width="1.85546875" style="72" customWidth="1"/>
    <col min="14083" max="14083" width="1.5703125" style="72" customWidth="1"/>
    <col min="14084" max="14084" width="2.28515625" style="72" customWidth="1"/>
    <col min="14085" max="14085" width="2" style="72" customWidth="1"/>
    <col min="14086" max="14086" width="2.42578125" style="72" customWidth="1"/>
    <col min="14087" max="14087" width="35.85546875" style="72" customWidth="1"/>
    <col min="14088" max="14088" width="3.42578125" style="72" customWidth="1"/>
    <col min="14089" max="14090" width="10.7109375" style="72" customWidth="1"/>
    <col min="14091" max="14091" width="13.28515625" style="72" customWidth="1"/>
    <col min="14092" max="14336" width="9.140625" style="72"/>
    <col min="14337" max="14338" width="1.85546875" style="72" customWidth="1"/>
    <col min="14339" max="14339" width="1.5703125" style="72" customWidth="1"/>
    <col min="14340" max="14340" width="2.28515625" style="72" customWidth="1"/>
    <col min="14341" max="14341" width="2" style="72" customWidth="1"/>
    <col min="14342" max="14342" width="2.42578125" style="72" customWidth="1"/>
    <col min="14343" max="14343" width="35.85546875" style="72" customWidth="1"/>
    <col min="14344" max="14344" width="3.42578125" style="72" customWidth="1"/>
    <col min="14345" max="14346" width="10.7109375" style="72" customWidth="1"/>
    <col min="14347" max="14347" width="13.28515625" style="72" customWidth="1"/>
    <col min="14348" max="14592" width="9.140625" style="72"/>
    <col min="14593" max="14594" width="1.85546875" style="72" customWidth="1"/>
    <col min="14595" max="14595" width="1.5703125" style="72" customWidth="1"/>
    <col min="14596" max="14596" width="2.28515625" style="72" customWidth="1"/>
    <col min="14597" max="14597" width="2" style="72" customWidth="1"/>
    <col min="14598" max="14598" width="2.42578125" style="72" customWidth="1"/>
    <col min="14599" max="14599" width="35.85546875" style="72" customWidth="1"/>
    <col min="14600" max="14600" width="3.42578125" style="72" customWidth="1"/>
    <col min="14601" max="14602" width="10.7109375" style="72" customWidth="1"/>
    <col min="14603" max="14603" width="13.28515625" style="72" customWidth="1"/>
    <col min="14604" max="14848" width="9.140625" style="72"/>
    <col min="14849" max="14850" width="1.85546875" style="72" customWidth="1"/>
    <col min="14851" max="14851" width="1.5703125" style="72" customWidth="1"/>
    <col min="14852" max="14852" width="2.28515625" style="72" customWidth="1"/>
    <col min="14853" max="14853" width="2" style="72" customWidth="1"/>
    <col min="14854" max="14854" width="2.42578125" style="72" customWidth="1"/>
    <col min="14855" max="14855" width="35.85546875" style="72" customWidth="1"/>
    <col min="14856" max="14856" width="3.42578125" style="72" customWidth="1"/>
    <col min="14857" max="14858" width="10.7109375" style="72" customWidth="1"/>
    <col min="14859" max="14859" width="13.28515625" style="72" customWidth="1"/>
    <col min="14860" max="15104" width="9.140625" style="72"/>
    <col min="15105" max="15106" width="1.85546875" style="72" customWidth="1"/>
    <col min="15107" max="15107" width="1.5703125" style="72" customWidth="1"/>
    <col min="15108" max="15108" width="2.28515625" style="72" customWidth="1"/>
    <col min="15109" max="15109" width="2" style="72" customWidth="1"/>
    <col min="15110" max="15110" width="2.42578125" style="72" customWidth="1"/>
    <col min="15111" max="15111" width="35.85546875" style="72" customWidth="1"/>
    <col min="15112" max="15112" width="3.42578125" style="72" customWidth="1"/>
    <col min="15113" max="15114" width="10.7109375" style="72" customWidth="1"/>
    <col min="15115" max="15115" width="13.28515625" style="72" customWidth="1"/>
    <col min="15116" max="15360" width="9.140625" style="72"/>
    <col min="15361" max="15362" width="1.85546875" style="72" customWidth="1"/>
    <col min="15363" max="15363" width="1.5703125" style="72" customWidth="1"/>
    <col min="15364" max="15364" width="2.28515625" style="72" customWidth="1"/>
    <col min="15365" max="15365" width="2" style="72" customWidth="1"/>
    <col min="15366" max="15366" width="2.42578125" style="72" customWidth="1"/>
    <col min="15367" max="15367" width="35.85546875" style="72" customWidth="1"/>
    <col min="15368" max="15368" width="3.42578125" style="72" customWidth="1"/>
    <col min="15369" max="15370" width="10.7109375" style="72" customWidth="1"/>
    <col min="15371" max="15371" width="13.28515625" style="72" customWidth="1"/>
    <col min="15372" max="15616" width="9.140625" style="72"/>
    <col min="15617" max="15618" width="1.85546875" style="72" customWidth="1"/>
    <col min="15619" max="15619" width="1.5703125" style="72" customWidth="1"/>
    <col min="15620" max="15620" width="2.28515625" style="72" customWidth="1"/>
    <col min="15621" max="15621" width="2" style="72" customWidth="1"/>
    <col min="15622" max="15622" width="2.42578125" style="72" customWidth="1"/>
    <col min="15623" max="15623" width="35.85546875" style="72" customWidth="1"/>
    <col min="15624" max="15624" width="3.42578125" style="72" customWidth="1"/>
    <col min="15625" max="15626" width="10.7109375" style="72" customWidth="1"/>
    <col min="15627" max="15627" width="13.28515625" style="72" customWidth="1"/>
    <col min="15628" max="15872" width="9.140625" style="72"/>
    <col min="15873" max="15874" width="1.85546875" style="72" customWidth="1"/>
    <col min="15875" max="15875" width="1.5703125" style="72" customWidth="1"/>
    <col min="15876" max="15876" width="2.28515625" style="72" customWidth="1"/>
    <col min="15877" max="15877" width="2" style="72" customWidth="1"/>
    <col min="15878" max="15878" width="2.42578125" style="72" customWidth="1"/>
    <col min="15879" max="15879" width="35.85546875" style="72" customWidth="1"/>
    <col min="15880" max="15880" width="3.42578125" style="72" customWidth="1"/>
    <col min="15881" max="15882" width="10.7109375" style="72" customWidth="1"/>
    <col min="15883" max="15883" width="13.28515625" style="72" customWidth="1"/>
    <col min="15884" max="16128" width="9.140625" style="72"/>
    <col min="16129" max="16130" width="1.85546875" style="72" customWidth="1"/>
    <col min="16131" max="16131" width="1.5703125" style="72" customWidth="1"/>
    <col min="16132" max="16132" width="2.28515625" style="72" customWidth="1"/>
    <col min="16133" max="16133" width="2" style="72" customWidth="1"/>
    <col min="16134" max="16134" width="2.42578125" style="72" customWidth="1"/>
    <col min="16135" max="16135" width="35.85546875" style="72" customWidth="1"/>
    <col min="16136" max="16136" width="3.42578125" style="72" customWidth="1"/>
    <col min="16137" max="16138" width="10.7109375" style="72" customWidth="1"/>
    <col min="16139" max="16139" width="13.28515625" style="72" customWidth="1"/>
    <col min="16140" max="16384" width="9.140625" style="72"/>
  </cols>
  <sheetData>
    <row r="1" spans="1:11">
      <c r="A1" s="339"/>
      <c r="B1" s="339"/>
      <c r="C1" s="339"/>
      <c r="D1" s="339"/>
      <c r="E1" s="339"/>
      <c r="F1" s="339"/>
      <c r="G1" s="339"/>
      <c r="H1" s="110" t="s">
        <v>320</v>
      </c>
      <c r="I1" s="344"/>
      <c r="J1" s="342"/>
      <c r="K1" s="339"/>
    </row>
    <row r="2" spans="1:11">
      <c r="A2" s="339"/>
      <c r="B2" s="339"/>
      <c r="C2" s="339"/>
      <c r="D2" s="339"/>
      <c r="E2" s="339"/>
      <c r="F2" s="339"/>
      <c r="G2" s="339"/>
      <c r="H2" s="110" t="s">
        <v>321</v>
      </c>
      <c r="I2" s="344"/>
      <c r="J2" s="342"/>
      <c r="K2" s="339"/>
    </row>
    <row r="3" spans="1:11" ht="15" customHeight="1">
      <c r="A3" s="339"/>
      <c r="B3" s="339"/>
      <c r="C3" s="339"/>
      <c r="D3" s="339"/>
      <c r="E3" s="339"/>
      <c r="F3" s="339"/>
      <c r="G3" s="339"/>
      <c r="H3" s="110" t="s">
        <v>322</v>
      </c>
      <c r="I3" s="344"/>
      <c r="J3" s="111"/>
      <c r="K3" s="339"/>
    </row>
    <row r="4" spans="1:11" ht="6" customHeight="1">
      <c r="A4" s="339"/>
      <c r="B4" s="339"/>
      <c r="C4" s="339"/>
      <c r="D4" s="339"/>
      <c r="E4" s="339"/>
      <c r="F4" s="339"/>
      <c r="G4" s="339"/>
      <c r="I4" s="342"/>
      <c r="J4" s="111"/>
      <c r="K4" s="339"/>
    </row>
    <row r="5" spans="1:11">
      <c r="A5" s="397" t="s">
        <v>323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</row>
    <row r="6" spans="1:11" ht="30" customHeight="1">
      <c r="A6" s="398" t="s">
        <v>340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</row>
    <row r="7" spans="1:11">
      <c r="A7" s="398" t="s">
        <v>4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</row>
    <row r="8" spans="1:11" ht="6.95" customHeight="1">
      <c r="A8" s="334"/>
      <c r="B8" s="334"/>
      <c r="C8" s="334"/>
      <c r="D8" s="334"/>
      <c r="E8" s="334"/>
      <c r="F8" s="332"/>
      <c r="G8" s="400"/>
      <c r="H8" s="400"/>
      <c r="I8" s="398"/>
      <c r="J8" s="398"/>
      <c r="K8" s="398"/>
    </row>
    <row r="9" spans="1:11" ht="15" customHeight="1">
      <c r="A9" s="402" t="s">
        <v>324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</row>
    <row r="10" spans="1:11" ht="6.95" customHeight="1">
      <c r="A10" s="336"/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spans="1:11">
      <c r="A11" s="404" t="s">
        <v>429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</row>
    <row r="12" spans="1:11">
      <c r="A12" s="398" t="s">
        <v>416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</row>
    <row r="13" spans="1:11">
      <c r="A13" s="512" t="s">
        <v>432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</row>
    <row r="14" spans="1:11" ht="11.1" customHeight="1">
      <c r="A14" s="336"/>
      <c r="B14" s="337"/>
      <c r="C14" s="337"/>
      <c r="D14" s="337"/>
      <c r="E14" s="337"/>
      <c r="F14" s="337"/>
      <c r="G14" s="332"/>
      <c r="H14" s="332"/>
      <c r="I14" s="332"/>
      <c r="J14" s="332"/>
      <c r="K14" s="332"/>
    </row>
    <row r="15" spans="1:11">
      <c r="A15" s="404" t="s">
        <v>6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</row>
    <row r="16" spans="1:11" ht="15" customHeight="1">
      <c r="A16" s="398" t="s">
        <v>430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</row>
    <row r="17" spans="1:11">
      <c r="A17" s="338"/>
      <c r="B17" s="332"/>
      <c r="C17" s="332"/>
      <c r="D17" s="332"/>
      <c r="E17" s="332"/>
      <c r="F17" s="332"/>
      <c r="G17" s="332" t="s">
        <v>360</v>
      </c>
      <c r="H17" s="332"/>
      <c r="I17" s="339"/>
      <c r="J17" s="339"/>
      <c r="K17" s="113"/>
    </row>
    <row r="18" spans="1:11" ht="9" customHeight="1">
      <c r="A18" s="398"/>
      <c r="B18" s="398"/>
      <c r="C18" s="398"/>
      <c r="D18" s="398"/>
      <c r="E18" s="398"/>
      <c r="F18" s="398"/>
      <c r="G18" s="398"/>
      <c r="H18" s="398"/>
      <c r="I18" s="398"/>
      <c r="J18" s="398"/>
      <c r="K18" s="398"/>
    </row>
    <row r="19" spans="1:11">
      <c r="A19" s="338"/>
      <c r="B19" s="332"/>
      <c r="C19" s="332"/>
      <c r="D19" s="332"/>
      <c r="E19" s="332"/>
      <c r="F19" s="332"/>
      <c r="G19" s="332"/>
      <c r="H19" s="332"/>
      <c r="I19" s="114"/>
      <c r="J19" s="115"/>
      <c r="K19" s="116" t="s">
        <v>10</v>
      </c>
    </row>
    <row r="20" spans="1:11">
      <c r="A20" s="338"/>
      <c r="B20" s="332"/>
      <c r="C20" s="332"/>
      <c r="D20" s="332"/>
      <c r="E20" s="332"/>
      <c r="F20" s="332"/>
      <c r="G20" s="332"/>
      <c r="H20" s="332"/>
      <c r="I20" s="117"/>
      <c r="J20" s="117" t="s">
        <v>325</v>
      </c>
      <c r="K20" s="310">
        <v>188773688</v>
      </c>
    </row>
    <row r="21" spans="1:11">
      <c r="A21" s="338"/>
      <c r="B21" s="332"/>
      <c r="C21" s="332"/>
      <c r="D21" s="332"/>
      <c r="E21" s="332"/>
      <c r="F21" s="332"/>
      <c r="G21" s="332"/>
      <c r="H21" s="332"/>
      <c r="I21" s="117"/>
      <c r="J21" s="117" t="s">
        <v>12</v>
      </c>
      <c r="K21" s="118"/>
    </row>
    <row r="22" spans="1:11">
      <c r="A22" s="338"/>
      <c r="B22" s="332"/>
      <c r="C22" s="332"/>
      <c r="D22" s="332"/>
      <c r="E22" s="332"/>
      <c r="F22" s="332"/>
      <c r="G22" s="332"/>
      <c r="H22" s="332"/>
      <c r="I22" s="119"/>
      <c r="J22" s="117" t="s">
        <v>13</v>
      </c>
      <c r="K22" s="118" t="s">
        <v>14</v>
      </c>
    </row>
    <row r="23" spans="1:11" ht="8.1" customHeight="1">
      <c r="A23" s="334"/>
      <c r="B23" s="334"/>
      <c r="C23" s="334"/>
      <c r="D23" s="334"/>
      <c r="E23" s="334"/>
      <c r="F23" s="334"/>
      <c r="G23" s="332"/>
      <c r="H23" s="332"/>
      <c r="I23" s="120"/>
      <c r="J23" s="120"/>
      <c r="K23" s="121"/>
    </row>
    <row r="24" spans="1:11">
      <c r="A24" s="334"/>
      <c r="B24" s="334"/>
      <c r="C24" s="334"/>
      <c r="D24" s="334"/>
      <c r="E24" s="334"/>
      <c r="F24" s="334"/>
      <c r="G24" s="122"/>
      <c r="H24" s="332"/>
      <c r="I24" s="120"/>
      <c r="J24" s="120"/>
      <c r="K24" s="119" t="s">
        <v>206</v>
      </c>
    </row>
    <row r="25" spans="1:11" ht="15" customHeight="1">
      <c r="A25" s="394" t="s">
        <v>23</v>
      </c>
      <c r="B25" s="409"/>
      <c r="C25" s="409"/>
      <c r="D25" s="409"/>
      <c r="E25" s="409"/>
      <c r="F25" s="409"/>
      <c r="G25" s="394" t="s">
        <v>24</v>
      </c>
      <c r="H25" s="394" t="s">
        <v>326</v>
      </c>
      <c r="I25" s="390" t="s">
        <v>207</v>
      </c>
      <c r="J25" s="391"/>
      <c r="K25" s="391"/>
    </row>
    <row r="26" spans="1:11">
      <c r="A26" s="409"/>
      <c r="B26" s="409"/>
      <c r="C26" s="409"/>
      <c r="D26" s="409"/>
      <c r="E26" s="409"/>
      <c r="F26" s="409"/>
      <c r="G26" s="394"/>
      <c r="H26" s="394"/>
      <c r="I26" s="392" t="s">
        <v>208</v>
      </c>
      <c r="J26" s="392"/>
      <c r="K26" s="393"/>
    </row>
    <row r="27" spans="1:11" ht="24.95" customHeight="1">
      <c r="A27" s="409"/>
      <c r="B27" s="409"/>
      <c r="C27" s="409"/>
      <c r="D27" s="409"/>
      <c r="E27" s="409"/>
      <c r="F27" s="409"/>
      <c r="G27" s="394"/>
      <c r="H27" s="394"/>
      <c r="I27" s="394" t="s">
        <v>209</v>
      </c>
      <c r="J27" s="394" t="s">
        <v>210</v>
      </c>
      <c r="K27" s="395"/>
    </row>
    <row r="28" spans="1:11" ht="36" customHeight="1">
      <c r="A28" s="409"/>
      <c r="B28" s="409"/>
      <c r="C28" s="409"/>
      <c r="D28" s="409"/>
      <c r="E28" s="409"/>
      <c r="F28" s="409"/>
      <c r="G28" s="394"/>
      <c r="H28" s="394"/>
      <c r="I28" s="394"/>
      <c r="J28" s="331" t="s">
        <v>211</v>
      </c>
      <c r="K28" s="331" t="s">
        <v>361</v>
      </c>
    </row>
    <row r="29" spans="1:11">
      <c r="A29" s="401">
        <v>1</v>
      </c>
      <c r="B29" s="401"/>
      <c r="C29" s="401"/>
      <c r="D29" s="401"/>
      <c r="E29" s="401"/>
      <c r="F29" s="401"/>
      <c r="G29" s="335">
        <v>2</v>
      </c>
      <c r="H29" s="335">
        <v>3</v>
      </c>
      <c r="I29" s="335">
        <v>4</v>
      </c>
      <c r="J29" s="335">
        <v>5</v>
      </c>
      <c r="K29" s="335">
        <v>6</v>
      </c>
    </row>
    <row r="30" spans="1:11">
      <c r="A30" s="123">
        <v>2</v>
      </c>
      <c r="B30" s="123"/>
      <c r="C30" s="124"/>
      <c r="D30" s="124"/>
      <c r="E30" s="124"/>
      <c r="F30" s="124"/>
      <c r="G30" s="125" t="s">
        <v>327</v>
      </c>
      <c r="H30" s="126">
        <v>1</v>
      </c>
      <c r="I30" s="127">
        <f>I31+I37+I39+I42+I47+I59+I66+I75+I81</f>
        <v>1039.19</v>
      </c>
      <c r="J30" s="127">
        <f>J31+J37+J39+J42+J47+J59+J66+J75+J81</f>
        <v>456.88</v>
      </c>
      <c r="K30" s="127">
        <f>K31+K37+K39+K42+K47+K59+K66+K75+K81</f>
        <v>0</v>
      </c>
    </row>
    <row r="31" spans="1:11" hidden="1" collapsed="1">
      <c r="A31" s="123">
        <v>2</v>
      </c>
      <c r="B31" s="123">
        <v>1</v>
      </c>
      <c r="C31" s="123"/>
      <c r="D31" s="123"/>
      <c r="E31" s="123"/>
      <c r="F31" s="123"/>
      <c r="G31" s="128" t="s">
        <v>34</v>
      </c>
      <c r="H31" s="126">
        <v>2</v>
      </c>
      <c r="I31" s="127">
        <f>I32+I36</f>
        <v>0</v>
      </c>
      <c r="J31" s="127">
        <f>J32+J36</f>
        <v>0</v>
      </c>
      <c r="K31" s="127">
        <f>K32+K36</f>
        <v>0</v>
      </c>
    </row>
    <row r="32" spans="1:11" hidden="1" collapsed="1">
      <c r="A32" s="124">
        <v>2</v>
      </c>
      <c r="B32" s="124">
        <v>1</v>
      </c>
      <c r="C32" s="124">
        <v>1</v>
      </c>
      <c r="D32" s="124"/>
      <c r="E32" s="124"/>
      <c r="F32" s="124"/>
      <c r="G32" s="129" t="s">
        <v>328</v>
      </c>
      <c r="H32" s="335">
        <v>3</v>
      </c>
      <c r="I32" s="130">
        <f>I33+I35</f>
        <v>0</v>
      </c>
      <c r="J32" s="130">
        <f>J33+J35</f>
        <v>0</v>
      </c>
      <c r="K32" s="130">
        <f>K33+K35</f>
        <v>0</v>
      </c>
    </row>
    <row r="33" spans="1:11" hidden="1" collapsed="1">
      <c r="A33" s="124">
        <v>2</v>
      </c>
      <c r="B33" s="124">
        <v>1</v>
      </c>
      <c r="C33" s="124">
        <v>1</v>
      </c>
      <c r="D33" s="124">
        <v>1</v>
      </c>
      <c r="E33" s="124">
        <v>1</v>
      </c>
      <c r="F33" s="124">
        <v>1</v>
      </c>
      <c r="G33" s="129" t="s">
        <v>212</v>
      </c>
      <c r="H33" s="335">
        <v>4</v>
      </c>
      <c r="I33" s="130"/>
      <c r="J33" s="130"/>
      <c r="K33" s="130"/>
    </row>
    <row r="34" spans="1:11" hidden="1" collapsed="1">
      <c r="A34" s="124"/>
      <c r="B34" s="124"/>
      <c r="C34" s="124"/>
      <c r="D34" s="124"/>
      <c r="E34" s="124"/>
      <c r="F34" s="124"/>
      <c r="G34" s="129" t="s">
        <v>213</v>
      </c>
      <c r="H34" s="335">
        <v>5</v>
      </c>
      <c r="I34" s="130"/>
      <c r="J34" s="130"/>
      <c r="K34" s="130"/>
    </row>
    <row r="35" spans="1:11" hidden="1" collapsed="1">
      <c r="A35" s="124">
        <v>2</v>
      </c>
      <c r="B35" s="124">
        <v>1</v>
      </c>
      <c r="C35" s="124">
        <v>1</v>
      </c>
      <c r="D35" s="124">
        <v>1</v>
      </c>
      <c r="E35" s="124">
        <v>2</v>
      </c>
      <c r="F35" s="124">
        <v>1</v>
      </c>
      <c r="G35" s="129" t="s">
        <v>37</v>
      </c>
      <c r="H35" s="335">
        <v>6</v>
      </c>
      <c r="I35" s="130"/>
      <c r="J35" s="130"/>
      <c r="K35" s="130"/>
    </row>
    <row r="36" spans="1:11" hidden="1" collapsed="1">
      <c r="A36" s="124">
        <v>2</v>
      </c>
      <c r="B36" s="124">
        <v>1</v>
      </c>
      <c r="C36" s="124">
        <v>2</v>
      </c>
      <c r="D36" s="124"/>
      <c r="E36" s="124"/>
      <c r="F36" s="124"/>
      <c r="G36" s="129" t="s">
        <v>38</v>
      </c>
      <c r="H36" s="335">
        <v>7</v>
      </c>
      <c r="I36" s="130"/>
      <c r="J36" s="130"/>
      <c r="K36" s="130"/>
    </row>
    <row r="37" spans="1:11">
      <c r="A37" s="123">
        <v>2</v>
      </c>
      <c r="B37" s="123">
        <v>2</v>
      </c>
      <c r="C37" s="123"/>
      <c r="D37" s="123"/>
      <c r="E37" s="123"/>
      <c r="F37" s="123"/>
      <c r="G37" s="128" t="s">
        <v>329</v>
      </c>
      <c r="H37" s="126">
        <v>8</v>
      </c>
      <c r="I37" s="131">
        <f>I38</f>
        <v>1039.19</v>
      </c>
      <c r="J37" s="131">
        <f>J38</f>
        <v>424.51</v>
      </c>
      <c r="K37" s="131">
        <f>K38</f>
        <v>0</v>
      </c>
    </row>
    <row r="38" spans="1:11">
      <c r="A38" s="124">
        <v>2</v>
      </c>
      <c r="B38" s="124">
        <v>2</v>
      </c>
      <c r="C38" s="124">
        <v>1</v>
      </c>
      <c r="D38" s="124"/>
      <c r="E38" s="124"/>
      <c r="F38" s="124"/>
      <c r="G38" s="129" t="s">
        <v>329</v>
      </c>
      <c r="H38" s="335">
        <v>9</v>
      </c>
      <c r="I38" s="130">
        <v>1039.19</v>
      </c>
      <c r="J38" s="130">
        <v>424.51</v>
      </c>
      <c r="K38" s="130"/>
    </row>
    <row r="39" spans="1:11" hidden="1" collapsed="1">
      <c r="A39" s="123">
        <v>2</v>
      </c>
      <c r="B39" s="123">
        <v>3</v>
      </c>
      <c r="C39" s="123"/>
      <c r="D39" s="123"/>
      <c r="E39" s="123"/>
      <c r="F39" s="123"/>
      <c r="G39" s="128" t="s">
        <v>55</v>
      </c>
      <c r="H39" s="126">
        <v>10</v>
      </c>
      <c r="I39" s="127">
        <f>I40+I41</f>
        <v>0</v>
      </c>
      <c r="J39" s="127">
        <f>J40+J41</f>
        <v>0</v>
      </c>
      <c r="K39" s="127">
        <f>K40+K41</f>
        <v>0</v>
      </c>
    </row>
    <row r="40" spans="1:11" hidden="1" collapsed="1">
      <c r="A40" s="124">
        <v>2</v>
      </c>
      <c r="B40" s="124">
        <v>3</v>
      </c>
      <c r="C40" s="124">
        <v>1</v>
      </c>
      <c r="D40" s="124"/>
      <c r="E40" s="124"/>
      <c r="F40" s="124"/>
      <c r="G40" s="129" t="s">
        <v>56</v>
      </c>
      <c r="H40" s="335">
        <v>11</v>
      </c>
      <c r="I40" s="130"/>
      <c r="J40" s="130"/>
      <c r="K40" s="130"/>
    </row>
    <row r="41" spans="1:11" hidden="1" collapsed="1">
      <c r="A41" s="124">
        <v>2</v>
      </c>
      <c r="B41" s="124">
        <v>3</v>
      </c>
      <c r="C41" s="124">
        <v>2</v>
      </c>
      <c r="D41" s="124"/>
      <c r="E41" s="124"/>
      <c r="F41" s="124"/>
      <c r="G41" s="129" t="s">
        <v>65</v>
      </c>
      <c r="H41" s="335">
        <v>12</v>
      </c>
      <c r="I41" s="130"/>
      <c r="J41" s="130"/>
      <c r="K41" s="130"/>
    </row>
    <row r="42" spans="1:11" hidden="1" collapsed="1">
      <c r="A42" s="123">
        <v>2</v>
      </c>
      <c r="B42" s="123">
        <v>4</v>
      </c>
      <c r="C42" s="123"/>
      <c r="D42" s="123"/>
      <c r="E42" s="123"/>
      <c r="F42" s="123"/>
      <c r="G42" s="128" t="s">
        <v>66</v>
      </c>
      <c r="H42" s="126">
        <v>13</v>
      </c>
      <c r="I42" s="127">
        <f>I43</f>
        <v>0</v>
      </c>
      <c r="J42" s="127">
        <f>J43</f>
        <v>0</v>
      </c>
      <c r="K42" s="127">
        <f>K43</f>
        <v>0</v>
      </c>
    </row>
    <row r="43" spans="1:11" hidden="1" collapsed="1">
      <c r="A43" s="124">
        <v>2</v>
      </c>
      <c r="B43" s="124">
        <v>4</v>
      </c>
      <c r="C43" s="124">
        <v>1</v>
      </c>
      <c r="D43" s="124"/>
      <c r="E43" s="124"/>
      <c r="F43" s="124"/>
      <c r="G43" s="129" t="s">
        <v>330</v>
      </c>
      <c r="H43" s="335">
        <v>14</v>
      </c>
      <c r="I43" s="130">
        <f>I44+I45+I46</f>
        <v>0</v>
      </c>
      <c r="J43" s="130">
        <f>J44+J45+J46</f>
        <v>0</v>
      </c>
      <c r="K43" s="130">
        <f>K44+K45+K46</f>
        <v>0</v>
      </c>
    </row>
    <row r="44" spans="1:11" hidden="1" collapsed="1">
      <c r="A44" s="124">
        <v>2</v>
      </c>
      <c r="B44" s="124">
        <v>4</v>
      </c>
      <c r="C44" s="124">
        <v>1</v>
      </c>
      <c r="D44" s="124">
        <v>1</v>
      </c>
      <c r="E44" s="124">
        <v>1</v>
      </c>
      <c r="F44" s="124">
        <v>1</v>
      </c>
      <c r="G44" s="129" t="s">
        <v>68</v>
      </c>
      <c r="H44" s="335">
        <v>15</v>
      </c>
      <c r="I44" s="130"/>
      <c r="J44" s="130"/>
      <c r="K44" s="130"/>
    </row>
    <row r="45" spans="1:11" hidden="1" collapsed="1">
      <c r="A45" s="124">
        <v>2</v>
      </c>
      <c r="B45" s="124">
        <v>4</v>
      </c>
      <c r="C45" s="124">
        <v>1</v>
      </c>
      <c r="D45" s="124">
        <v>1</v>
      </c>
      <c r="E45" s="124">
        <v>1</v>
      </c>
      <c r="F45" s="124">
        <v>2</v>
      </c>
      <c r="G45" s="129" t="s">
        <v>69</v>
      </c>
      <c r="H45" s="335">
        <v>16</v>
      </c>
      <c r="I45" s="130"/>
      <c r="J45" s="130"/>
      <c r="K45" s="130"/>
    </row>
    <row r="46" spans="1:11" hidden="1" collapsed="1">
      <c r="A46" s="124">
        <v>2</v>
      </c>
      <c r="B46" s="124">
        <v>4</v>
      </c>
      <c r="C46" s="124">
        <v>1</v>
      </c>
      <c r="D46" s="124">
        <v>1</v>
      </c>
      <c r="E46" s="124">
        <v>1</v>
      </c>
      <c r="F46" s="124">
        <v>3</v>
      </c>
      <c r="G46" s="129" t="s">
        <v>70</v>
      </c>
      <c r="H46" s="335">
        <v>17</v>
      </c>
      <c r="I46" s="130"/>
      <c r="J46" s="130"/>
      <c r="K46" s="130"/>
    </row>
    <row r="47" spans="1:11" hidden="1" collapsed="1">
      <c r="A47" s="123">
        <v>2</v>
      </c>
      <c r="B47" s="123">
        <v>5</v>
      </c>
      <c r="C47" s="123"/>
      <c r="D47" s="123"/>
      <c r="E47" s="123"/>
      <c r="F47" s="123"/>
      <c r="G47" s="128" t="s">
        <v>71</v>
      </c>
      <c r="H47" s="126">
        <v>18</v>
      </c>
      <c r="I47" s="127">
        <f>I48+I51+I54</f>
        <v>0</v>
      </c>
      <c r="J47" s="127">
        <f>J48+J51+J54</f>
        <v>0</v>
      </c>
      <c r="K47" s="127">
        <f>K48+K51+K54</f>
        <v>0</v>
      </c>
    </row>
    <row r="48" spans="1:11" hidden="1" collapsed="1">
      <c r="A48" s="124">
        <v>2</v>
      </c>
      <c r="B48" s="124">
        <v>5</v>
      </c>
      <c r="C48" s="124">
        <v>1</v>
      </c>
      <c r="D48" s="124"/>
      <c r="E48" s="124"/>
      <c r="F48" s="124"/>
      <c r="G48" s="129" t="s">
        <v>72</v>
      </c>
      <c r="H48" s="335">
        <v>19</v>
      </c>
      <c r="I48" s="130">
        <f>I49+I50</f>
        <v>0</v>
      </c>
      <c r="J48" s="130">
        <f>J49+J50</f>
        <v>0</v>
      </c>
      <c r="K48" s="130">
        <f>K49+K50</f>
        <v>0</v>
      </c>
    </row>
    <row r="49" spans="1:12" ht="24" hidden="1" customHeight="1" collapsed="1">
      <c r="A49" s="124">
        <v>2</v>
      </c>
      <c r="B49" s="124">
        <v>5</v>
      </c>
      <c r="C49" s="124">
        <v>1</v>
      </c>
      <c r="D49" s="124">
        <v>1</v>
      </c>
      <c r="E49" s="124">
        <v>1</v>
      </c>
      <c r="F49" s="124">
        <v>1</v>
      </c>
      <c r="G49" s="129" t="s">
        <v>73</v>
      </c>
      <c r="H49" s="335">
        <v>20</v>
      </c>
      <c r="I49" s="130"/>
      <c r="J49" s="130"/>
      <c r="K49" s="130"/>
      <c r="L49" s="72"/>
    </row>
    <row r="50" spans="1:12" hidden="1" collapsed="1">
      <c r="A50" s="124">
        <v>2</v>
      </c>
      <c r="B50" s="124">
        <v>5</v>
      </c>
      <c r="C50" s="124">
        <v>1</v>
      </c>
      <c r="D50" s="124">
        <v>1</v>
      </c>
      <c r="E50" s="124">
        <v>1</v>
      </c>
      <c r="F50" s="124">
        <v>2</v>
      </c>
      <c r="G50" s="129" t="s">
        <v>74</v>
      </c>
      <c r="H50" s="335">
        <v>21</v>
      </c>
      <c r="I50" s="130"/>
      <c r="J50" s="130"/>
      <c r="K50" s="130"/>
    </row>
    <row r="51" spans="1:12" hidden="1" collapsed="1">
      <c r="A51" s="124">
        <v>2</v>
      </c>
      <c r="B51" s="124">
        <v>5</v>
      </c>
      <c r="C51" s="124">
        <v>2</v>
      </c>
      <c r="D51" s="124"/>
      <c r="E51" s="124"/>
      <c r="F51" s="124"/>
      <c r="G51" s="129" t="s">
        <v>75</v>
      </c>
      <c r="H51" s="335">
        <v>22</v>
      </c>
      <c r="I51" s="130">
        <f>I52+I53</f>
        <v>0</v>
      </c>
      <c r="J51" s="130">
        <f>J52+J53</f>
        <v>0</v>
      </c>
      <c r="K51" s="130">
        <f>K52+K53</f>
        <v>0</v>
      </c>
    </row>
    <row r="52" spans="1:12" ht="24" hidden="1" customHeight="1" collapsed="1">
      <c r="A52" s="124">
        <v>2</v>
      </c>
      <c r="B52" s="124">
        <v>5</v>
      </c>
      <c r="C52" s="124">
        <v>2</v>
      </c>
      <c r="D52" s="124">
        <v>1</v>
      </c>
      <c r="E52" s="124">
        <v>1</v>
      </c>
      <c r="F52" s="124">
        <v>1</v>
      </c>
      <c r="G52" s="129" t="s">
        <v>76</v>
      </c>
      <c r="H52" s="335">
        <v>23</v>
      </c>
      <c r="I52" s="130"/>
      <c r="J52" s="130"/>
      <c r="K52" s="130"/>
      <c r="L52" s="72"/>
    </row>
    <row r="53" spans="1:12" ht="24" hidden="1" customHeight="1" collapsed="1">
      <c r="A53" s="124">
        <v>2</v>
      </c>
      <c r="B53" s="124">
        <v>5</v>
      </c>
      <c r="C53" s="124">
        <v>2</v>
      </c>
      <c r="D53" s="124">
        <v>1</v>
      </c>
      <c r="E53" s="124">
        <v>1</v>
      </c>
      <c r="F53" s="124">
        <v>2</v>
      </c>
      <c r="G53" s="129" t="s">
        <v>216</v>
      </c>
      <c r="H53" s="335">
        <v>24</v>
      </c>
      <c r="I53" s="130"/>
      <c r="J53" s="130"/>
      <c r="K53" s="130"/>
      <c r="L53" s="72"/>
    </row>
    <row r="54" spans="1:12" hidden="1" collapsed="1">
      <c r="A54" s="124">
        <v>2</v>
      </c>
      <c r="B54" s="124">
        <v>5</v>
      </c>
      <c r="C54" s="124">
        <v>3</v>
      </c>
      <c r="D54" s="124"/>
      <c r="E54" s="124"/>
      <c r="F54" s="124"/>
      <c r="G54" s="129" t="s">
        <v>78</v>
      </c>
      <c r="H54" s="335">
        <v>25</v>
      </c>
      <c r="I54" s="130">
        <f>I55+I56+I57+I58</f>
        <v>0</v>
      </c>
      <c r="J54" s="130">
        <f>J55+J56+J57+J58</f>
        <v>0</v>
      </c>
      <c r="K54" s="130">
        <f>K55+K56+K57+K58</f>
        <v>0</v>
      </c>
    </row>
    <row r="55" spans="1:12" ht="24" hidden="1" customHeight="1" collapsed="1">
      <c r="A55" s="124">
        <v>2</v>
      </c>
      <c r="B55" s="124">
        <v>5</v>
      </c>
      <c r="C55" s="124">
        <v>3</v>
      </c>
      <c r="D55" s="124">
        <v>1</v>
      </c>
      <c r="E55" s="124">
        <v>1</v>
      </c>
      <c r="F55" s="124">
        <v>1</v>
      </c>
      <c r="G55" s="129" t="s">
        <v>79</v>
      </c>
      <c r="H55" s="335">
        <v>26</v>
      </c>
      <c r="I55" s="130"/>
      <c r="J55" s="130"/>
      <c r="K55" s="130"/>
      <c r="L55" s="72"/>
    </row>
    <row r="56" spans="1:12" hidden="1" collapsed="1">
      <c r="A56" s="124">
        <v>2</v>
      </c>
      <c r="B56" s="124">
        <v>5</v>
      </c>
      <c r="C56" s="124">
        <v>3</v>
      </c>
      <c r="D56" s="124">
        <v>1</v>
      </c>
      <c r="E56" s="124">
        <v>1</v>
      </c>
      <c r="F56" s="124">
        <v>2</v>
      </c>
      <c r="G56" s="129" t="s">
        <v>80</v>
      </c>
      <c r="H56" s="335">
        <v>27</v>
      </c>
      <c r="I56" s="130"/>
      <c r="J56" s="130"/>
      <c r="K56" s="130"/>
    </row>
    <row r="57" spans="1:12" ht="24" hidden="1" customHeight="1" collapsed="1">
      <c r="A57" s="124">
        <v>2</v>
      </c>
      <c r="B57" s="124">
        <v>5</v>
      </c>
      <c r="C57" s="124">
        <v>3</v>
      </c>
      <c r="D57" s="124">
        <v>2</v>
      </c>
      <c r="E57" s="124">
        <v>1</v>
      </c>
      <c r="F57" s="124">
        <v>1</v>
      </c>
      <c r="G57" s="132" t="s">
        <v>81</v>
      </c>
      <c r="H57" s="335">
        <v>28</v>
      </c>
      <c r="I57" s="130"/>
      <c r="J57" s="130"/>
      <c r="K57" s="130"/>
      <c r="L57" s="72"/>
    </row>
    <row r="58" spans="1:12" hidden="1" collapsed="1">
      <c r="A58" s="124">
        <v>2</v>
      </c>
      <c r="B58" s="124">
        <v>5</v>
      </c>
      <c r="C58" s="124">
        <v>3</v>
      </c>
      <c r="D58" s="124">
        <v>2</v>
      </c>
      <c r="E58" s="124">
        <v>1</v>
      </c>
      <c r="F58" s="124">
        <v>2</v>
      </c>
      <c r="G58" s="132" t="s">
        <v>82</v>
      </c>
      <c r="H58" s="335">
        <v>29</v>
      </c>
      <c r="I58" s="130"/>
      <c r="J58" s="130"/>
      <c r="K58" s="130"/>
    </row>
    <row r="59" spans="1:12" hidden="1" collapsed="1">
      <c r="A59" s="123">
        <v>2</v>
      </c>
      <c r="B59" s="123">
        <v>6</v>
      </c>
      <c r="C59" s="123"/>
      <c r="D59" s="123"/>
      <c r="E59" s="123"/>
      <c r="F59" s="123"/>
      <c r="G59" s="128" t="s">
        <v>83</v>
      </c>
      <c r="H59" s="126">
        <v>30</v>
      </c>
      <c r="I59" s="127">
        <f>I60+I61+I62+I63+I64+I65</f>
        <v>0</v>
      </c>
      <c r="J59" s="127">
        <f>J60+J61+J62+J63+J64+J65</f>
        <v>0</v>
      </c>
      <c r="K59" s="127">
        <f>K60+K61+K62+K63+K64+K65</f>
        <v>0</v>
      </c>
    </row>
    <row r="60" spans="1:12" hidden="1" collapsed="1">
      <c r="A60" s="124">
        <v>2</v>
      </c>
      <c r="B60" s="124">
        <v>6</v>
      </c>
      <c r="C60" s="124">
        <v>1</v>
      </c>
      <c r="D60" s="124"/>
      <c r="E60" s="124"/>
      <c r="F60" s="124"/>
      <c r="G60" s="129" t="s">
        <v>217</v>
      </c>
      <c r="H60" s="335">
        <v>31</v>
      </c>
      <c r="I60" s="130"/>
      <c r="J60" s="130"/>
      <c r="K60" s="130"/>
    </row>
    <row r="61" spans="1:12" hidden="1" collapsed="1">
      <c r="A61" s="124">
        <v>2</v>
      </c>
      <c r="B61" s="124">
        <v>6</v>
      </c>
      <c r="C61" s="124">
        <v>2</v>
      </c>
      <c r="D61" s="124"/>
      <c r="E61" s="124"/>
      <c r="F61" s="124"/>
      <c r="G61" s="129" t="s">
        <v>218</v>
      </c>
      <c r="H61" s="335">
        <v>32</v>
      </c>
      <c r="I61" s="130"/>
      <c r="J61" s="130"/>
      <c r="K61" s="130"/>
    </row>
    <row r="62" spans="1:12" hidden="1" collapsed="1">
      <c r="A62" s="124">
        <v>2</v>
      </c>
      <c r="B62" s="124">
        <v>6</v>
      </c>
      <c r="C62" s="124">
        <v>3</v>
      </c>
      <c r="D62" s="124"/>
      <c r="E62" s="124"/>
      <c r="F62" s="124"/>
      <c r="G62" s="129" t="s">
        <v>219</v>
      </c>
      <c r="H62" s="335">
        <v>33</v>
      </c>
      <c r="I62" s="130"/>
      <c r="J62" s="130"/>
      <c r="K62" s="130"/>
    </row>
    <row r="63" spans="1:12" ht="24" hidden="1" customHeight="1" collapsed="1">
      <c r="A63" s="124">
        <v>2</v>
      </c>
      <c r="B63" s="124">
        <v>6</v>
      </c>
      <c r="C63" s="124">
        <v>4</v>
      </c>
      <c r="D63" s="124"/>
      <c r="E63" s="124"/>
      <c r="F63" s="124"/>
      <c r="G63" s="129" t="s">
        <v>89</v>
      </c>
      <c r="H63" s="335">
        <v>34</v>
      </c>
      <c r="I63" s="130"/>
      <c r="J63" s="130"/>
      <c r="K63" s="130"/>
      <c r="L63" s="72"/>
    </row>
    <row r="64" spans="1:12" ht="24" hidden="1" customHeight="1" collapsed="1">
      <c r="A64" s="124">
        <v>2</v>
      </c>
      <c r="B64" s="124">
        <v>6</v>
      </c>
      <c r="C64" s="124">
        <v>5</v>
      </c>
      <c r="D64" s="124"/>
      <c r="E64" s="124"/>
      <c r="F64" s="124"/>
      <c r="G64" s="129" t="s">
        <v>91</v>
      </c>
      <c r="H64" s="335">
        <v>35</v>
      </c>
      <c r="I64" s="130"/>
      <c r="J64" s="130"/>
      <c r="K64" s="130"/>
      <c r="L64" s="72"/>
    </row>
    <row r="65" spans="1:12" hidden="1" collapsed="1">
      <c r="A65" s="124">
        <v>2</v>
      </c>
      <c r="B65" s="124">
        <v>6</v>
      </c>
      <c r="C65" s="124">
        <v>6</v>
      </c>
      <c r="D65" s="124"/>
      <c r="E65" s="124"/>
      <c r="F65" s="124"/>
      <c r="G65" s="129" t="s">
        <v>346</v>
      </c>
      <c r="H65" s="335">
        <v>36</v>
      </c>
      <c r="I65" s="130"/>
      <c r="J65" s="130"/>
      <c r="K65" s="130"/>
    </row>
    <row r="66" spans="1:12">
      <c r="A66" s="123">
        <v>2</v>
      </c>
      <c r="B66" s="123">
        <v>7</v>
      </c>
      <c r="C66" s="124"/>
      <c r="D66" s="124"/>
      <c r="E66" s="124"/>
      <c r="F66" s="124"/>
      <c r="G66" s="128" t="s">
        <v>92</v>
      </c>
      <c r="H66" s="126">
        <v>37</v>
      </c>
      <c r="I66" s="127">
        <f>I67+I70+I74</f>
        <v>0</v>
      </c>
      <c r="J66" s="127">
        <f>J67+J70+J74</f>
        <v>32.369999999999997</v>
      </c>
      <c r="K66" s="127">
        <f>K67+K70+K74</f>
        <v>0</v>
      </c>
    </row>
    <row r="67" spans="1:12" hidden="1" collapsed="1">
      <c r="A67" s="124">
        <v>2</v>
      </c>
      <c r="B67" s="124">
        <v>7</v>
      </c>
      <c r="C67" s="124">
        <v>1</v>
      </c>
      <c r="D67" s="124"/>
      <c r="E67" s="124"/>
      <c r="F67" s="124"/>
      <c r="G67" s="133" t="s">
        <v>331</v>
      </c>
      <c r="H67" s="335">
        <v>38</v>
      </c>
      <c r="I67" s="130">
        <f>I68+I69</f>
        <v>0</v>
      </c>
      <c r="J67" s="130">
        <f>J68+J69</f>
        <v>0</v>
      </c>
      <c r="K67" s="130">
        <f>K68+K69</f>
        <v>0</v>
      </c>
    </row>
    <row r="68" spans="1:12" hidden="1" collapsed="1">
      <c r="A68" s="124">
        <v>2</v>
      </c>
      <c r="B68" s="124">
        <v>7</v>
      </c>
      <c r="C68" s="124">
        <v>1</v>
      </c>
      <c r="D68" s="124">
        <v>1</v>
      </c>
      <c r="E68" s="124">
        <v>1</v>
      </c>
      <c r="F68" s="124">
        <v>1</v>
      </c>
      <c r="G68" s="133" t="s">
        <v>94</v>
      </c>
      <c r="H68" s="335">
        <v>39</v>
      </c>
      <c r="I68" s="130"/>
      <c r="J68" s="130"/>
      <c r="K68" s="130"/>
    </row>
    <row r="69" spans="1:12" hidden="1" collapsed="1">
      <c r="A69" s="124">
        <v>2</v>
      </c>
      <c r="B69" s="124">
        <v>7</v>
      </c>
      <c r="C69" s="124">
        <v>1</v>
      </c>
      <c r="D69" s="124">
        <v>1</v>
      </c>
      <c r="E69" s="124">
        <v>1</v>
      </c>
      <c r="F69" s="124">
        <v>2</v>
      </c>
      <c r="G69" s="133" t="s">
        <v>95</v>
      </c>
      <c r="H69" s="335">
        <v>40</v>
      </c>
      <c r="I69" s="130"/>
      <c r="J69" s="130"/>
      <c r="K69" s="130"/>
    </row>
    <row r="70" spans="1:12" ht="24" hidden="1" customHeight="1" collapsed="1">
      <c r="A70" s="124">
        <v>2</v>
      </c>
      <c r="B70" s="124">
        <v>7</v>
      </c>
      <c r="C70" s="124">
        <v>2</v>
      </c>
      <c r="D70" s="124"/>
      <c r="E70" s="124"/>
      <c r="F70" s="124"/>
      <c r="G70" s="129" t="s">
        <v>220</v>
      </c>
      <c r="H70" s="335">
        <v>41</v>
      </c>
      <c r="I70" s="130">
        <f>I71+I72+I73</f>
        <v>0</v>
      </c>
      <c r="J70" s="130">
        <f>J71+J72+J73</f>
        <v>0</v>
      </c>
      <c r="K70" s="130">
        <f>K71+K72+K73</f>
        <v>0</v>
      </c>
      <c r="L70" s="72"/>
    </row>
    <row r="71" spans="1:12" hidden="1" collapsed="1">
      <c r="A71" s="124">
        <v>2</v>
      </c>
      <c r="B71" s="124">
        <v>7</v>
      </c>
      <c r="C71" s="124">
        <v>2</v>
      </c>
      <c r="D71" s="124">
        <v>1</v>
      </c>
      <c r="E71" s="124">
        <v>1</v>
      </c>
      <c r="F71" s="124">
        <v>1</v>
      </c>
      <c r="G71" s="129" t="s">
        <v>221</v>
      </c>
      <c r="H71" s="335">
        <v>42</v>
      </c>
      <c r="I71" s="130"/>
      <c r="J71" s="130"/>
      <c r="K71" s="130"/>
    </row>
    <row r="72" spans="1:12" hidden="1" collapsed="1">
      <c r="A72" s="124">
        <v>2</v>
      </c>
      <c r="B72" s="124">
        <v>7</v>
      </c>
      <c r="C72" s="124">
        <v>2</v>
      </c>
      <c r="D72" s="124">
        <v>1</v>
      </c>
      <c r="E72" s="124">
        <v>1</v>
      </c>
      <c r="F72" s="124">
        <v>2</v>
      </c>
      <c r="G72" s="129" t="s">
        <v>222</v>
      </c>
      <c r="H72" s="335">
        <v>43</v>
      </c>
      <c r="I72" s="130"/>
      <c r="J72" s="130"/>
      <c r="K72" s="130"/>
    </row>
    <row r="73" spans="1:12" hidden="1" collapsed="1">
      <c r="A73" s="124">
        <v>2</v>
      </c>
      <c r="B73" s="124">
        <v>7</v>
      </c>
      <c r="C73" s="124">
        <v>2</v>
      </c>
      <c r="D73" s="124">
        <v>2</v>
      </c>
      <c r="E73" s="124">
        <v>1</v>
      </c>
      <c r="F73" s="124">
        <v>1</v>
      </c>
      <c r="G73" s="129" t="s">
        <v>100</v>
      </c>
      <c r="H73" s="335">
        <v>44</v>
      </c>
      <c r="I73" s="130"/>
      <c r="J73" s="130"/>
      <c r="K73" s="130"/>
    </row>
    <row r="74" spans="1:12">
      <c r="A74" s="124">
        <v>2</v>
      </c>
      <c r="B74" s="124">
        <v>7</v>
      </c>
      <c r="C74" s="124">
        <v>3</v>
      </c>
      <c r="D74" s="124"/>
      <c r="E74" s="124"/>
      <c r="F74" s="124"/>
      <c r="G74" s="129" t="s">
        <v>101</v>
      </c>
      <c r="H74" s="335">
        <v>45</v>
      </c>
      <c r="I74" s="130"/>
      <c r="J74" s="130">
        <v>32.369999999999997</v>
      </c>
      <c r="K74" s="130"/>
    </row>
    <row r="75" spans="1:12" hidden="1" collapsed="1">
      <c r="A75" s="123">
        <v>2</v>
      </c>
      <c r="B75" s="123">
        <v>8</v>
      </c>
      <c r="C75" s="123"/>
      <c r="D75" s="123"/>
      <c r="E75" s="123"/>
      <c r="F75" s="123"/>
      <c r="G75" s="128" t="s">
        <v>332</v>
      </c>
      <c r="H75" s="126">
        <v>46</v>
      </c>
      <c r="I75" s="127">
        <f>I76+I80</f>
        <v>0</v>
      </c>
      <c r="J75" s="127">
        <f>J76+J80</f>
        <v>0</v>
      </c>
      <c r="K75" s="127">
        <f>K76+K80</f>
        <v>0</v>
      </c>
    </row>
    <row r="76" spans="1:12" hidden="1" collapsed="1">
      <c r="A76" s="124">
        <v>2</v>
      </c>
      <c r="B76" s="124">
        <v>8</v>
      </c>
      <c r="C76" s="124">
        <v>1</v>
      </c>
      <c r="D76" s="124">
        <v>1</v>
      </c>
      <c r="E76" s="124"/>
      <c r="F76" s="124"/>
      <c r="G76" s="129" t="s">
        <v>105</v>
      </c>
      <c r="H76" s="335">
        <v>47</v>
      </c>
      <c r="I76" s="130">
        <f>I77+I78+I79</f>
        <v>0</v>
      </c>
      <c r="J76" s="130">
        <f>J77+J78+J79</f>
        <v>0</v>
      </c>
      <c r="K76" s="130">
        <f>K77+K78+K79</f>
        <v>0</v>
      </c>
    </row>
    <row r="77" spans="1:12" hidden="1" collapsed="1">
      <c r="A77" s="124">
        <v>2</v>
      </c>
      <c r="B77" s="124">
        <v>8</v>
      </c>
      <c r="C77" s="124">
        <v>1</v>
      </c>
      <c r="D77" s="124">
        <v>1</v>
      </c>
      <c r="E77" s="124">
        <v>1</v>
      </c>
      <c r="F77" s="124">
        <v>1</v>
      </c>
      <c r="G77" s="129" t="s">
        <v>223</v>
      </c>
      <c r="H77" s="335">
        <v>48</v>
      </c>
      <c r="I77" s="130"/>
      <c r="J77" s="130"/>
      <c r="K77" s="130"/>
    </row>
    <row r="78" spans="1:12" hidden="1" collapsed="1">
      <c r="A78" s="124">
        <v>2</v>
      </c>
      <c r="B78" s="124">
        <v>8</v>
      </c>
      <c r="C78" s="124">
        <v>1</v>
      </c>
      <c r="D78" s="124">
        <v>1</v>
      </c>
      <c r="E78" s="124">
        <v>1</v>
      </c>
      <c r="F78" s="124">
        <v>2</v>
      </c>
      <c r="G78" s="129" t="s">
        <v>224</v>
      </c>
      <c r="H78" s="335">
        <v>49</v>
      </c>
      <c r="I78" s="130"/>
      <c r="J78" s="130"/>
      <c r="K78" s="130"/>
    </row>
    <row r="79" spans="1:12" hidden="1" collapsed="1">
      <c r="A79" s="124">
        <v>2</v>
      </c>
      <c r="B79" s="124">
        <v>8</v>
      </c>
      <c r="C79" s="124">
        <v>1</v>
      </c>
      <c r="D79" s="124">
        <v>1</v>
      </c>
      <c r="E79" s="124">
        <v>1</v>
      </c>
      <c r="F79" s="124">
        <v>3</v>
      </c>
      <c r="G79" s="132" t="s">
        <v>278</v>
      </c>
      <c r="H79" s="335">
        <v>50</v>
      </c>
      <c r="I79" s="130"/>
      <c r="J79" s="130"/>
      <c r="K79" s="130"/>
    </row>
    <row r="80" spans="1:12" hidden="1" collapsed="1">
      <c r="A80" s="124">
        <v>2</v>
      </c>
      <c r="B80" s="124">
        <v>8</v>
      </c>
      <c r="C80" s="124">
        <v>1</v>
      </c>
      <c r="D80" s="124">
        <v>2</v>
      </c>
      <c r="E80" s="124"/>
      <c r="F80" s="124"/>
      <c r="G80" s="129" t="s">
        <v>108</v>
      </c>
      <c r="H80" s="335">
        <v>51</v>
      </c>
      <c r="I80" s="130"/>
      <c r="J80" s="130"/>
      <c r="K80" s="130"/>
    </row>
    <row r="81" spans="1:12" ht="36" hidden="1" customHeight="1" collapsed="1">
      <c r="A81" s="134">
        <v>2</v>
      </c>
      <c r="B81" s="134">
        <v>9</v>
      </c>
      <c r="C81" s="134"/>
      <c r="D81" s="134"/>
      <c r="E81" s="134"/>
      <c r="F81" s="134"/>
      <c r="G81" s="128" t="s">
        <v>333</v>
      </c>
      <c r="H81" s="126">
        <v>52</v>
      </c>
      <c r="I81" s="127"/>
      <c r="J81" s="127"/>
      <c r="K81" s="127"/>
      <c r="L81" s="72"/>
    </row>
    <row r="82" spans="1:12" ht="48" hidden="1" customHeight="1" collapsed="1">
      <c r="A82" s="123">
        <v>3</v>
      </c>
      <c r="B82" s="123"/>
      <c r="C82" s="123"/>
      <c r="D82" s="123"/>
      <c r="E82" s="123"/>
      <c r="F82" s="123"/>
      <c r="G82" s="128" t="s">
        <v>225</v>
      </c>
      <c r="H82" s="126">
        <v>53</v>
      </c>
      <c r="I82" s="127">
        <f>I83+I89+I90</f>
        <v>0</v>
      </c>
      <c r="J82" s="127">
        <f>J83+J89+J90</f>
        <v>0</v>
      </c>
      <c r="K82" s="127">
        <f>K83+K89+K90</f>
        <v>0</v>
      </c>
      <c r="L82" s="72"/>
    </row>
    <row r="83" spans="1:12" ht="24" hidden="1" customHeight="1" collapsed="1">
      <c r="A83" s="123">
        <v>3</v>
      </c>
      <c r="B83" s="123">
        <v>1</v>
      </c>
      <c r="C83" s="123"/>
      <c r="D83" s="123"/>
      <c r="E83" s="123"/>
      <c r="F83" s="123"/>
      <c r="G83" s="128" t="s">
        <v>117</v>
      </c>
      <c r="H83" s="126">
        <v>54</v>
      </c>
      <c r="I83" s="127">
        <f>I84+I85+I86+I87+I88</f>
        <v>0</v>
      </c>
      <c r="J83" s="127">
        <f>J84+J85+J86+J87+J88</f>
        <v>0</v>
      </c>
      <c r="K83" s="127">
        <f>K84+K85+K86+K87+K88</f>
        <v>0</v>
      </c>
      <c r="L83" s="72"/>
    </row>
    <row r="84" spans="1:12" ht="24" hidden="1" customHeight="1" collapsed="1">
      <c r="A84" s="135">
        <v>3</v>
      </c>
      <c r="B84" s="135">
        <v>1</v>
      </c>
      <c r="C84" s="135">
        <v>1</v>
      </c>
      <c r="D84" s="136"/>
      <c r="E84" s="136"/>
      <c r="F84" s="136"/>
      <c r="G84" s="129" t="s">
        <v>334</v>
      </c>
      <c r="H84" s="335">
        <v>55</v>
      </c>
      <c r="I84" s="130"/>
      <c r="J84" s="130"/>
      <c r="K84" s="130"/>
      <c r="L84" s="72"/>
    </row>
    <row r="85" spans="1:12" hidden="1" collapsed="1">
      <c r="A85" s="135">
        <v>3</v>
      </c>
      <c r="B85" s="135">
        <v>1</v>
      </c>
      <c r="C85" s="135">
        <v>2</v>
      </c>
      <c r="D85" s="135"/>
      <c r="E85" s="136"/>
      <c r="F85" s="136"/>
      <c r="G85" s="132" t="s">
        <v>132</v>
      </c>
      <c r="H85" s="335">
        <v>56</v>
      </c>
      <c r="I85" s="130"/>
      <c r="J85" s="130"/>
      <c r="K85" s="130"/>
    </row>
    <row r="86" spans="1:12" hidden="1" collapsed="1">
      <c r="A86" s="135">
        <v>3</v>
      </c>
      <c r="B86" s="135">
        <v>1</v>
      </c>
      <c r="C86" s="135">
        <v>3</v>
      </c>
      <c r="D86" s="135"/>
      <c r="E86" s="135"/>
      <c r="F86" s="135"/>
      <c r="G86" s="132" t="s">
        <v>136</v>
      </c>
      <c r="H86" s="335">
        <v>57</v>
      </c>
      <c r="I86" s="130"/>
      <c r="J86" s="130"/>
      <c r="K86" s="130"/>
    </row>
    <row r="87" spans="1:12" ht="24" hidden="1" customHeight="1" collapsed="1">
      <c r="A87" s="135">
        <v>3</v>
      </c>
      <c r="B87" s="135">
        <v>1</v>
      </c>
      <c r="C87" s="135">
        <v>4</v>
      </c>
      <c r="D87" s="135"/>
      <c r="E87" s="135"/>
      <c r="F87" s="135"/>
      <c r="G87" s="132" t="s">
        <v>144</v>
      </c>
      <c r="H87" s="335">
        <v>58</v>
      </c>
      <c r="I87" s="130"/>
      <c r="J87" s="130"/>
      <c r="K87" s="130"/>
      <c r="L87" s="72"/>
    </row>
    <row r="88" spans="1:12" ht="24" hidden="1" customHeight="1" collapsed="1">
      <c r="A88" s="135">
        <v>3</v>
      </c>
      <c r="B88" s="135">
        <v>1</v>
      </c>
      <c r="C88" s="135">
        <v>5</v>
      </c>
      <c r="D88" s="135"/>
      <c r="E88" s="135"/>
      <c r="F88" s="135"/>
      <c r="G88" s="132" t="s">
        <v>226</v>
      </c>
      <c r="H88" s="335">
        <v>59</v>
      </c>
      <c r="I88" s="130"/>
      <c r="J88" s="130"/>
      <c r="K88" s="130"/>
      <c r="L88" s="72"/>
    </row>
    <row r="89" spans="1:12" ht="36" hidden="1" customHeight="1" collapsed="1">
      <c r="A89" s="136">
        <v>3</v>
      </c>
      <c r="B89" s="136">
        <v>2</v>
      </c>
      <c r="C89" s="136"/>
      <c r="D89" s="136"/>
      <c r="E89" s="136"/>
      <c r="F89" s="136"/>
      <c r="G89" s="137" t="s">
        <v>335</v>
      </c>
      <c r="H89" s="126">
        <v>60</v>
      </c>
      <c r="I89" s="127"/>
      <c r="J89" s="127"/>
      <c r="K89" s="127"/>
      <c r="L89" s="72"/>
    </row>
    <row r="90" spans="1:12" ht="24" hidden="1" customHeight="1" collapsed="1">
      <c r="A90" s="136">
        <v>3</v>
      </c>
      <c r="B90" s="136">
        <v>3</v>
      </c>
      <c r="C90" s="136"/>
      <c r="D90" s="136"/>
      <c r="E90" s="136"/>
      <c r="F90" s="136"/>
      <c r="G90" s="137" t="s">
        <v>182</v>
      </c>
      <c r="H90" s="126">
        <v>61</v>
      </c>
      <c r="I90" s="127"/>
      <c r="J90" s="127"/>
      <c r="K90" s="127"/>
      <c r="L90" s="72"/>
    </row>
    <row r="91" spans="1:12">
      <c r="A91" s="123"/>
      <c r="B91" s="123"/>
      <c r="C91" s="123"/>
      <c r="D91" s="123"/>
      <c r="E91" s="123"/>
      <c r="F91" s="123"/>
      <c r="G91" s="128" t="s">
        <v>336</v>
      </c>
      <c r="H91" s="126">
        <v>62</v>
      </c>
      <c r="I91" s="127">
        <f>I30+I82</f>
        <v>1039.19</v>
      </c>
      <c r="J91" s="127">
        <f>J30+J82</f>
        <v>456.88</v>
      </c>
      <c r="K91" s="127">
        <f>K30+K82</f>
        <v>0</v>
      </c>
    </row>
    <row r="92" spans="1:12">
      <c r="A92" s="138"/>
      <c r="B92" s="138"/>
      <c r="C92" s="138"/>
      <c r="D92" s="139"/>
      <c r="E92" s="139"/>
      <c r="F92" s="139"/>
      <c r="G92" s="139"/>
      <c r="H92" s="334"/>
      <c r="I92" s="340"/>
      <c r="J92" s="340"/>
      <c r="K92" s="140"/>
    </row>
    <row r="93" spans="1:12">
      <c r="A93" s="340" t="s">
        <v>362</v>
      </c>
      <c r="B93" s="339"/>
      <c r="C93" s="339"/>
      <c r="D93" s="339"/>
      <c r="E93" s="339"/>
      <c r="F93" s="339"/>
      <c r="G93" s="339"/>
      <c r="H93" s="141"/>
      <c r="I93" s="142"/>
      <c r="J93" s="339"/>
      <c r="K93" s="339"/>
    </row>
    <row r="94" spans="1:12">
      <c r="A94" s="345" t="s">
        <v>417</v>
      </c>
      <c r="B94" s="143"/>
      <c r="C94" s="143"/>
      <c r="D94" s="143"/>
      <c r="E94" s="143"/>
      <c r="F94" s="143"/>
      <c r="G94" s="143"/>
      <c r="H94" s="144"/>
      <c r="I94" s="342"/>
      <c r="J94" s="396" t="s">
        <v>418</v>
      </c>
      <c r="K94" s="396"/>
    </row>
    <row r="95" spans="1:12">
      <c r="A95" s="400" t="s">
        <v>337</v>
      </c>
      <c r="B95" s="405"/>
      <c r="C95" s="405"/>
      <c r="D95" s="405"/>
      <c r="E95" s="405"/>
      <c r="F95" s="405"/>
      <c r="G95" s="405"/>
      <c r="H95" s="341"/>
      <c r="I95" s="333" t="s">
        <v>198</v>
      </c>
      <c r="J95" s="399" t="s">
        <v>199</v>
      </c>
      <c r="K95" s="399"/>
    </row>
    <row r="96" spans="1:12">
      <c r="A96" s="340"/>
      <c r="B96" s="340"/>
      <c r="C96" s="145"/>
      <c r="D96" s="340"/>
      <c r="E96" s="340"/>
      <c r="F96" s="406"/>
      <c r="G96" s="405"/>
      <c r="H96" s="341"/>
      <c r="I96" s="146"/>
      <c r="J96" s="147"/>
      <c r="K96" s="147"/>
    </row>
    <row r="97" spans="1:11">
      <c r="A97" s="143" t="s">
        <v>359</v>
      </c>
      <c r="B97" s="143"/>
      <c r="C97" s="143"/>
      <c r="D97" s="143"/>
      <c r="E97" s="143"/>
      <c r="F97" s="143"/>
      <c r="G97" s="143"/>
      <c r="H97" s="341"/>
      <c r="I97" s="342"/>
      <c r="J97" s="396" t="s">
        <v>365</v>
      </c>
      <c r="K97" s="396"/>
    </row>
    <row r="98" spans="1:11" ht="30" customHeight="1">
      <c r="A98" s="407" t="s">
        <v>338</v>
      </c>
      <c r="B98" s="408"/>
      <c r="C98" s="408"/>
      <c r="D98" s="408"/>
      <c r="E98" s="408"/>
      <c r="F98" s="408"/>
      <c r="G98" s="408"/>
      <c r="H98" s="144"/>
      <c r="I98" s="333" t="s">
        <v>198</v>
      </c>
      <c r="J98" s="399" t="s">
        <v>199</v>
      </c>
      <c r="K98" s="399"/>
    </row>
  </sheetData>
  <protectedRanges>
    <protectedRange sqref="K20" name="Range64_1_1_2_2"/>
  </protectedRanges>
  <mergeCells count="26">
    <mergeCell ref="A16:K16"/>
    <mergeCell ref="J94:K94"/>
    <mergeCell ref="J95:K95"/>
    <mergeCell ref="J98:K98"/>
    <mergeCell ref="G8:K8"/>
    <mergeCell ref="A29:F29"/>
    <mergeCell ref="A9:K9"/>
    <mergeCell ref="A11:K11"/>
    <mergeCell ref="A15:K15"/>
    <mergeCell ref="A95:G95"/>
    <mergeCell ref="F96:G96"/>
    <mergeCell ref="A98:G98"/>
    <mergeCell ref="A18:K18"/>
    <mergeCell ref="A25:F28"/>
    <mergeCell ref="G25:G28"/>
    <mergeCell ref="H25:H28"/>
    <mergeCell ref="A5:K5"/>
    <mergeCell ref="A6:K6"/>
    <mergeCell ref="A7:K7"/>
    <mergeCell ref="A12:K12"/>
    <mergeCell ref="A13:K13"/>
    <mergeCell ref="I25:K25"/>
    <mergeCell ref="I26:K26"/>
    <mergeCell ref="I27:I28"/>
    <mergeCell ref="J27:K27"/>
    <mergeCell ref="J97:K97"/>
  </mergeCells>
  <pageMargins left="1.1811023622047245" right="0" top="0" bottom="0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6"/>
  <sheetViews>
    <sheetView topLeftCell="A2" zoomScale="110" zoomScaleNormal="110" workbookViewId="0">
      <selection activeCell="E42" sqref="E42"/>
    </sheetView>
  </sheetViews>
  <sheetFormatPr defaultColWidth="9.140625" defaultRowHeight="15"/>
  <cols>
    <col min="1" max="1" width="11.140625" style="75" customWidth="1"/>
    <col min="2" max="2" width="33.7109375" style="75" customWidth="1"/>
    <col min="3" max="3" width="8.42578125" style="75" customWidth="1"/>
    <col min="4" max="4" width="8.7109375" style="75" customWidth="1"/>
    <col min="5" max="5" width="7" style="75" customWidth="1"/>
    <col min="6" max="6" width="8.5703125" style="75" customWidth="1"/>
    <col min="7" max="7" width="7.85546875" style="75" customWidth="1"/>
    <col min="8" max="8" width="8.28515625" style="75" customWidth="1"/>
    <col min="9" max="16384" width="9.140625" style="75"/>
  </cols>
  <sheetData>
    <row r="1" spans="1:12" ht="3.75" hidden="1" customHeight="1"/>
    <row r="2" spans="1:12" ht="11.25" customHeight="1">
      <c r="E2" s="431" t="s">
        <v>227</v>
      </c>
      <c r="F2" s="431"/>
      <c r="G2" s="431"/>
      <c r="H2" s="431"/>
      <c r="I2" s="76"/>
    </row>
    <row r="3" spans="1:12" ht="10.5" customHeight="1">
      <c r="A3" s="87"/>
      <c r="E3" s="431" t="s">
        <v>228</v>
      </c>
      <c r="F3" s="431"/>
      <c r="G3" s="431"/>
      <c r="H3" s="431"/>
      <c r="I3" s="76"/>
    </row>
    <row r="4" spans="1:12" ht="12.75" customHeight="1">
      <c r="E4" s="431" t="s">
        <v>229</v>
      </c>
      <c r="F4" s="431"/>
      <c r="G4" s="431"/>
      <c r="H4" s="431"/>
      <c r="I4" s="76"/>
    </row>
    <row r="5" spans="1:12" ht="12" customHeight="1">
      <c r="E5" s="431" t="s">
        <v>314</v>
      </c>
      <c r="F5" s="431"/>
      <c r="G5" s="431"/>
      <c r="H5" s="431"/>
      <c r="I5" s="76"/>
    </row>
    <row r="6" spans="1:12" ht="11.25" customHeight="1">
      <c r="A6" s="77"/>
      <c r="B6" s="77"/>
      <c r="C6" s="77"/>
      <c r="D6" s="77"/>
      <c r="E6" s="431" t="s">
        <v>315</v>
      </c>
      <c r="F6" s="431"/>
      <c r="G6" s="431"/>
      <c r="H6" s="431"/>
      <c r="I6" s="76"/>
    </row>
    <row r="7" spans="1:12" ht="0.75" hidden="1" customHeight="1">
      <c r="A7" s="77"/>
      <c r="B7" s="77"/>
      <c r="C7" s="77"/>
      <c r="D7" s="77"/>
      <c r="F7" s="78"/>
      <c r="G7" s="78"/>
      <c r="H7" s="78"/>
      <c r="I7" s="76"/>
    </row>
    <row r="8" spans="1:12">
      <c r="A8" s="77"/>
      <c r="B8" s="79" t="s">
        <v>317</v>
      </c>
      <c r="C8" s="77"/>
      <c r="D8" s="77"/>
      <c r="E8" s="77"/>
      <c r="F8" s="77"/>
      <c r="G8" s="77"/>
      <c r="H8" s="77"/>
    </row>
    <row r="9" spans="1:12" ht="10.5" customHeight="1">
      <c r="A9" s="412" t="s">
        <v>205</v>
      </c>
      <c r="B9" s="411"/>
      <c r="C9" s="412"/>
      <c r="D9" s="412"/>
      <c r="E9" s="3"/>
      <c r="F9" s="3"/>
      <c r="G9" s="3"/>
      <c r="H9" s="3"/>
      <c r="I9" s="77"/>
    </row>
    <row r="10" spans="1:12" ht="6" hidden="1" customHeight="1"/>
    <row r="11" spans="1:12" ht="1.5" hidden="1" customHeight="1">
      <c r="A11" s="429" t="s">
        <v>285</v>
      </c>
      <c r="B11" s="429"/>
      <c r="C11" s="429"/>
      <c r="D11" s="429"/>
      <c r="E11" s="429"/>
      <c r="F11" s="429"/>
      <c r="G11" s="429"/>
      <c r="H11" s="88"/>
    </row>
    <row r="12" spans="1:12">
      <c r="B12" s="432" t="s">
        <v>424</v>
      </c>
      <c r="C12" s="432"/>
      <c r="D12" s="432"/>
      <c r="E12" s="432"/>
      <c r="F12" s="432"/>
      <c r="G12" s="432"/>
      <c r="H12" s="432"/>
    </row>
    <row r="13" spans="1:12" ht="12.75" customHeight="1">
      <c r="B13" s="80"/>
      <c r="C13" s="80"/>
      <c r="D13" s="77"/>
      <c r="E13" s="77"/>
      <c r="F13" s="430" t="s">
        <v>381</v>
      </c>
      <c r="G13" s="430"/>
      <c r="H13" s="430"/>
      <c r="J13" s="81"/>
    </row>
    <row r="14" spans="1:12" ht="12.75" customHeight="1">
      <c r="A14" s="77"/>
      <c r="B14" s="77"/>
      <c r="C14" s="417"/>
      <c r="D14" s="417"/>
      <c r="E14" s="417"/>
      <c r="F14" s="89"/>
      <c r="G14" s="418" t="s">
        <v>230</v>
      </c>
      <c r="H14" s="418"/>
    </row>
    <row r="15" spans="1:12" ht="21.75" customHeight="1">
      <c r="A15" s="419" t="s">
        <v>23</v>
      </c>
      <c r="B15" s="419" t="s">
        <v>24</v>
      </c>
      <c r="C15" s="422" t="s">
        <v>231</v>
      </c>
      <c r="D15" s="425" t="s">
        <v>208</v>
      </c>
      <c r="E15" s="425"/>
      <c r="F15" s="425"/>
      <c r="G15" s="425"/>
      <c r="H15" s="425"/>
      <c r="I15" s="77"/>
      <c r="J15" s="77"/>
      <c r="K15" s="77"/>
      <c r="L15" s="77"/>
    </row>
    <row r="16" spans="1:12" ht="0.75" customHeight="1">
      <c r="A16" s="420"/>
      <c r="B16" s="420"/>
      <c r="C16" s="423"/>
      <c r="D16" s="426" t="s">
        <v>232</v>
      </c>
      <c r="E16" s="427" t="s">
        <v>286</v>
      </c>
      <c r="F16" s="426" t="s">
        <v>287</v>
      </c>
      <c r="G16" s="426" t="s">
        <v>288</v>
      </c>
      <c r="H16" s="427" t="s">
        <v>289</v>
      </c>
      <c r="I16" s="77"/>
      <c r="J16" s="77"/>
      <c r="K16" s="77"/>
      <c r="L16" s="77"/>
    </row>
    <row r="17" spans="1:12" ht="39.75" customHeight="1">
      <c r="A17" s="420"/>
      <c r="B17" s="420"/>
      <c r="C17" s="423"/>
      <c r="D17" s="426"/>
      <c r="E17" s="427"/>
      <c r="F17" s="426"/>
      <c r="G17" s="426"/>
      <c r="H17" s="428"/>
      <c r="I17" s="77"/>
      <c r="J17" s="77"/>
      <c r="K17" s="77"/>
      <c r="L17" s="77"/>
    </row>
    <row r="18" spans="1:12" ht="33" customHeight="1">
      <c r="A18" s="420"/>
      <c r="B18" s="420"/>
      <c r="C18" s="423"/>
      <c r="D18" s="426"/>
      <c r="E18" s="427"/>
      <c r="F18" s="426"/>
      <c r="G18" s="426"/>
      <c r="H18" s="428"/>
      <c r="I18" s="77"/>
      <c r="J18" s="77"/>
      <c r="K18" s="77"/>
      <c r="L18" s="77"/>
    </row>
    <row r="19" spans="1:12" ht="15" customHeight="1">
      <c r="A19" s="421"/>
      <c r="B19" s="421"/>
      <c r="C19" s="424"/>
      <c r="D19" s="90" t="s">
        <v>200</v>
      </c>
      <c r="E19" s="90" t="s">
        <v>290</v>
      </c>
      <c r="F19" s="90" t="s">
        <v>202</v>
      </c>
      <c r="G19" s="90" t="s">
        <v>204</v>
      </c>
      <c r="H19" s="91" t="s">
        <v>291</v>
      </c>
      <c r="I19" s="77"/>
      <c r="J19" s="77"/>
      <c r="K19" s="77"/>
      <c r="L19" s="77"/>
    </row>
    <row r="20" spans="1:12" ht="15" customHeight="1">
      <c r="A20" s="84" t="s">
        <v>292</v>
      </c>
      <c r="B20" s="92" t="s">
        <v>35</v>
      </c>
      <c r="C20" s="82">
        <f t="shared" ref="C20:C32" si="0">(D20+E20+F20+G20+H20)</f>
        <v>0</v>
      </c>
      <c r="D20" s="83"/>
      <c r="E20" s="84"/>
      <c r="F20" s="308"/>
      <c r="G20" s="83"/>
      <c r="H20" s="84"/>
      <c r="I20" s="77"/>
      <c r="J20" s="77"/>
    </row>
    <row r="21" spans="1:12" ht="15" customHeight="1">
      <c r="A21" s="84"/>
      <c r="B21" s="92" t="s">
        <v>234</v>
      </c>
      <c r="C21" s="85">
        <f t="shared" si="0"/>
        <v>0</v>
      </c>
      <c r="D21" s="84"/>
      <c r="E21" s="84"/>
      <c r="F21" s="84"/>
      <c r="G21" s="84"/>
      <c r="H21" s="84"/>
      <c r="I21" s="77"/>
      <c r="J21" s="77"/>
    </row>
    <row r="22" spans="1:12" ht="15" customHeight="1">
      <c r="A22" s="84"/>
      <c r="B22" s="92" t="s">
        <v>293</v>
      </c>
      <c r="C22" s="82">
        <f t="shared" si="0"/>
        <v>0</v>
      </c>
      <c r="D22" s="84"/>
      <c r="E22" s="84"/>
      <c r="F22" s="83"/>
      <c r="G22" s="84"/>
      <c r="H22" s="84"/>
      <c r="I22" s="77"/>
      <c r="J22" s="77"/>
    </row>
    <row r="23" spans="1:12" ht="15" customHeight="1">
      <c r="A23" s="84" t="s">
        <v>294</v>
      </c>
      <c r="B23" s="92" t="s">
        <v>214</v>
      </c>
      <c r="C23" s="85">
        <f t="shared" si="0"/>
        <v>0</v>
      </c>
      <c r="D23" s="84"/>
      <c r="E23" s="84"/>
      <c r="F23" s="84"/>
      <c r="G23" s="83"/>
      <c r="H23" s="84"/>
      <c r="I23" s="77"/>
      <c r="J23" s="77"/>
    </row>
    <row r="24" spans="1:12" ht="15" customHeight="1">
      <c r="A24" s="84" t="s">
        <v>295</v>
      </c>
      <c r="B24" s="92" t="s">
        <v>215</v>
      </c>
      <c r="C24" s="85">
        <f t="shared" si="0"/>
        <v>424.51000000000005</v>
      </c>
      <c r="D24" s="83">
        <f>(D25+D26+D27+D28+D29+D30+D31+D32+D33+D38+D39+D40)</f>
        <v>424.51000000000005</v>
      </c>
      <c r="E24" s="83">
        <f>(E25+E26+E27+E28+E29+E30+E31+E32+E33+E38+E39+E40)</f>
        <v>0</v>
      </c>
      <c r="F24" s="83">
        <f>(F25+F26+F27+F28+F29+F30+F31+F32+F33+F38+F39+F40)</f>
        <v>0</v>
      </c>
      <c r="G24" s="83">
        <f>(G25+G26+G27+G28+G29+G30+G31+G32+G33+G38+G39+G40)</f>
        <v>0</v>
      </c>
      <c r="H24" s="83">
        <f>(H25+H26+H27+H28+H29+H30+H31+H32+H33+H38+H39+H40)</f>
        <v>0</v>
      </c>
      <c r="I24" s="77"/>
      <c r="J24" s="77"/>
    </row>
    <row r="25" spans="1:12" ht="15" customHeight="1">
      <c r="A25" s="84" t="s">
        <v>296</v>
      </c>
      <c r="B25" s="93" t="s">
        <v>40</v>
      </c>
      <c r="C25" s="82">
        <f t="shared" si="0"/>
        <v>0</v>
      </c>
      <c r="D25" s="83"/>
      <c r="E25" s="84"/>
      <c r="F25" s="84"/>
      <c r="G25" s="83"/>
      <c r="H25" s="84"/>
      <c r="I25" s="77"/>
      <c r="J25" s="77"/>
    </row>
    <row r="26" spans="1:12" ht="15" customHeight="1">
      <c r="A26" s="84" t="s">
        <v>297</v>
      </c>
      <c r="B26" s="93" t="s">
        <v>298</v>
      </c>
      <c r="C26" s="85">
        <f t="shared" si="0"/>
        <v>0</v>
      </c>
      <c r="D26" s="84"/>
      <c r="E26" s="84"/>
      <c r="F26" s="84"/>
      <c r="G26" s="84"/>
      <c r="H26" s="84"/>
      <c r="I26" s="77"/>
      <c r="J26" s="77"/>
    </row>
    <row r="27" spans="1:12" ht="15" customHeight="1">
      <c r="A27" s="84" t="s">
        <v>299</v>
      </c>
      <c r="B27" s="93" t="s">
        <v>300</v>
      </c>
      <c r="C27" s="85">
        <f t="shared" si="0"/>
        <v>187.8</v>
      </c>
      <c r="D27" s="84">
        <v>187.8</v>
      </c>
      <c r="E27" s="84"/>
      <c r="F27" s="84"/>
      <c r="G27" s="84"/>
      <c r="H27" s="84"/>
      <c r="I27" s="77"/>
      <c r="J27" s="77"/>
    </row>
    <row r="28" spans="1:12" ht="15" customHeight="1">
      <c r="A28" s="84" t="s">
        <v>301</v>
      </c>
      <c r="B28" s="93" t="s">
        <v>45</v>
      </c>
      <c r="C28" s="85">
        <f t="shared" si="0"/>
        <v>0</v>
      </c>
      <c r="D28" s="84"/>
      <c r="E28" s="84"/>
      <c r="F28" s="84"/>
      <c r="G28" s="84"/>
      <c r="H28" s="84"/>
      <c r="I28" s="77"/>
      <c r="J28" s="77"/>
    </row>
    <row r="29" spans="1:12" ht="12.75" customHeight="1">
      <c r="A29" s="84" t="s">
        <v>302</v>
      </c>
      <c r="B29" s="93" t="s">
        <v>46</v>
      </c>
      <c r="C29" s="85">
        <f t="shared" si="0"/>
        <v>0</v>
      </c>
      <c r="D29" s="84"/>
      <c r="E29" s="84"/>
      <c r="F29" s="84"/>
      <c r="G29" s="84"/>
      <c r="H29" s="84"/>
      <c r="I29" s="77"/>
      <c r="J29" s="77"/>
    </row>
    <row r="30" spans="1:12" ht="15" customHeight="1">
      <c r="A30" s="84" t="s">
        <v>303</v>
      </c>
      <c r="B30" s="94" t="s">
        <v>304</v>
      </c>
      <c r="C30" s="85">
        <f t="shared" si="0"/>
        <v>0</v>
      </c>
      <c r="D30" s="84"/>
      <c r="E30" s="84"/>
      <c r="F30" s="84"/>
      <c r="G30" s="84"/>
      <c r="H30" s="84"/>
      <c r="I30" s="77"/>
    </row>
    <row r="31" spans="1:12" ht="15" customHeight="1">
      <c r="A31" s="84" t="s">
        <v>305</v>
      </c>
      <c r="B31" s="93" t="s">
        <v>306</v>
      </c>
      <c r="C31" s="85">
        <f t="shared" si="0"/>
        <v>0</v>
      </c>
      <c r="D31" s="84"/>
      <c r="E31" s="84"/>
      <c r="F31" s="84"/>
      <c r="G31" s="84"/>
      <c r="H31" s="84"/>
      <c r="I31" s="77"/>
    </row>
    <row r="32" spans="1:12" ht="15" customHeight="1">
      <c r="A32" s="84" t="s">
        <v>307</v>
      </c>
      <c r="B32" s="93" t="s">
        <v>49</v>
      </c>
      <c r="C32" s="85">
        <f t="shared" si="0"/>
        <v>0</v>
      </c>
      <c r="D32" s="84"/>
      <c r="E32" s="84"/>
      <c r="F32" s="84"/>
      <c r="G32" s="84"/>
      <c r="H32" s="84"/>
      <c r="I32" s="77"/>
    </row>
    <row r="33" spans="1:10" ht="15" customHeight="1">
      <c r="A33" s="92" t="s">
        <v>233</v>
      </c>
      <c r="B33" s="93" t="s">
        <v>51</v>
      </c>
      <c r="C33" s="82">
        <f>(D33+E33+F33+G33+H33)</f>
        <v>162.78</v>
      </c>
      <c r="D33" s="83">
        <f>(D35+D36+D37)</f>
        <v>162.78</v>
      </c>
      <c r="E33" s="83">
        <f>(E35+E36+E37)</f>
        <v>0</v>
      </c>
      <c r="F33" s="83">
        <f>(F35+F36+F37)</f>
        <v>0</v>
      </c>
      <c r="G33" s="83">
        <f>(G35+G36+G37)</f>
        <v>0</v>
      </c>
      <c r="H33" s="83">
        <f>(H35+H36+H37)</f>
        <v>0</v>
      </c>
      <c r="I33" s="77"/>
    </row>
    <row r="34" spans="1:10" ht="15" customHeight="1">
      <c r="A34" s="92"/>
      <c r="B34" s="92" t="s">
        <v>234</v>
      </c>
      <c r="C34" s="85"/>
      <c r="D34" s="86"/>
      <c r="E34" s="86"/>
      <c r="F34" s="86"/>
      <c r="G34" s="86"/>
      <c r="H34" s="86"/>
      <c r="I34" s="77"/>
    </row>
    <row r="35" spans="1:10" ht="15" customHeight="1">
      <c r="A35" s="92"/>
      <c r="B35" s="93" t="s">
        <v>308</v>
      </c>
      <c r="C35" s="85">
        <f t="shared" ref="C35:C44" si="1">(D35+E35+F35+G35+H35)</f>
        <v>0</v>
      </c>
      <c r="D35" s="86"/>
      <c r="E35" s="86"/>
      <c r="F35" s="86"/>
      <c r="G35" s="86"/>
      <c r="H35" s="86"/>
      <c r="I35" s="77"/>
    </row>
    <row r="36" spans="1:10" ht="12.75" customHeight="1">
      <c r="A36" s="92"/>
      <c r="B36" s="93" t="s">
        <v>309</v>
      </c>
      <c r="C36" s="85">
        <f t="shared" si="1"/>
        <v>162.78</v>
      </c>
      <c r="D36" s="83">
        <v>162.78</v>
      </c>
      <c r="E36" s="86"/>
      <c r="F36" s="86"/>
      <c r="G36" s="86"/>
      <c r="H36" s="86"/>
      <c r="I36" s="77"/>
    </row>
    <row r="37" spans="1:10" ht="12.75" customHeight="1">
      <c r="A37" s="92"/>
      <c r="B37" s="93" t="s">
        <v>310</v>
      </c>
      <c r="C37" s="85">
        <f t="shared" si="1"/>
        <v>0</v>
      </c>
      <c r="D37" s="86"/>
      <c r="E37" s="86"/>
      <c r="F37" s="86"/>
      <c r="G37" s="86"/>
      <c r="H37" s="86"/>
      <c r="I37" s="77"/>
    </row>
    <row r="38" spans="1:10" ht="14.25" customHeight="1">
      <c r="A38" s="92" t="s">
        <v>311</v>
      </c>
      <c r="B38" s="93" t="s">
        <v>52</v>
      </c>
      <c r="C38" s="85">
        <f t="shared" si="1"/>
        <v>40</v>
      </c>
      <c r="D38" s="84">
        <v>40</v>
      </c>
      <c r="E38" s="84"/>
      <c r="F38" s="84"/>
      <c r="G38" s="84"/>
      <c r="H38" s="84"/>
      <c r="I38" s="77"/>
      <c r="J38" s="99"/>
    </row>
    <row r="39" spans="1:10" ht="12.75" customHeight="1">
      <c r="A39" s="92" t="s">
        <v>312</v>
      </c>
      <c r="B39" s="93" t="s">
        <v>53</v>
      </c>
      <c r="C39" s="85">
        <f t="shared" si="1"/>
        <v>0</v>
      </c>
      <c r="D39" s="84"/>
      <c r="E39" s="84"/>
      <c r="F39" s="84"/>
      <c r="G39" s="84"/>
      <c r="H39" s="84"/>
      <c r="I39" s="77"/>
    </row>
    <row r="40" spans="1:10" ht="12" customHeight="1">
      <c r="A40" s="84" t="s">
        <v>235</v>
      </c>
      <c r="B40" s="93" t="s">
        <v>54</v>
      </c>
      <c r="C40" s="85">
        <f t="shared" si="1"/>
        <v>33.93</v>
      </c>
      <c r="D40" s="83">
        <v>33.93</v>
      </c>
      <c r="E40" s="86"/>
      <c r="F40" s="83"/>
      <c r="G40" s="83">
        <f>SUM(G41:G41)</f>
        <v>0</v>
      </c>
      <c r="H40" s="86"/>
      <c r="I40" s="77"/>
    </row>
    <row r="41" spans="1:10" ht="14.25" customHeight="1">
      <c r="A41" s="84" t="s">
        <v>341</v>
      </c>
      <c r="B41" s="92" t="s">
        <v>376</v>
      </c>
      <c r="C41" s="85">
        <f t="shared" si="1"/>
        <v>32.369999999999997</v>
      </c>
      <c r="D41" s="84">
        <v>32.369999999999997</v>
      </c>
      <c r="E41" s="84"/>
      <c r="F41" s="84"/>
      <c r="G41" s="83"/>
      <c r="H41" s="84"/>
      <c r="I41" s="77"/>
    </row>
    <row r="42" spans="1:10" ht="12.75" customHeight="1">
      <c r="A42" s="84" t="s">
        <v>341</v>
      </c>
      <c r="B42" s="92" t="s">
        <v>342</v>
      </c>
      <c r="C42" s="82">
        <f t="shared" si="1"/>
        <v>0</v>
      </c>
      <c r="D42" s="83"/>
      <c r="E42" s="84"/>
      <c r="F42" s="84"/>
      <c r="G42" s="84"/>
      <c r="H42" s="84"/>
      <c r="I42" s="77"/>
    </row>
    <row r="43" spans="1:10" ht="30" hidden="1" customHeight="1">
      <c r="A43" s="84"/>
      <c r="B43" s="98"/>
      <c r="C43" s="82">
        <f t="shared" si="1"/>
        <v>0</v>
      </c>
      <c r="D43" s="83"/>
      <c r="E43" s="84"/>
      <c r="F43" s="84"/>
      <c r="G43" s="84"/>
      <c r="H43" s="84"/>
      <c r="I43" s="77"/>
    </row>
    <row r="44" spans="1:10" ht="14.25" customHeight="1">
      <c r="A44" s="95"/>
      <c r="B44" s="96" t="s">
        <v>236</v>
      </c>
      <c r="C44" s="309">
        <f t="shared" si="1"/>
        <v>456.88000000000005</v>
      </c>
      <c r="D44" s="82">
        <f>(D20+D23+D24+D41+D42+D43)</f>
        <v>456.88000000000005</v>
      </c>
      <c r="E44" s="82">
        <f>(E20+E23+E24+E42)</f>
        <v>0</v>
      </c>
      <c r="F44" s="309">
        <f>SUM(F20+F23+F24+F42)</f>
        <v>0</v>
      </c>
      <c r="G44" s="82">
        <f>(G20+G23+G24+G42)</f>
        <v>0</v>
      </c>
      <c r="H44" s="82">
        <f>SUM(H20+H23+H24+H33+H41+H42)</f>
        <v>0</v>
      </c>
      <c r="I44" s="77"/>
    </row>
    <row r="45" spans="1:10" ht="13.5" customHeight="1">
      <c r="A45" s="97"/>
      <c r="I45" s="77"/>
    </row>
    <row r="46" spans="1:10" ht="14.25" customHeight="1">
      <c r="A46" s="313" t="s">
        <v>425</v>
      </c>
      <c r="B46" s="313"/>
      <c r="C46" s="312"/>
      <c r="D46" s="312"/>
      <c r="E46" s="311"/>
      <c r="F46" s="410" t="s">
        <v>418</v>
      </c>
      <c r="G46" s="410"/>
      <c r="H46" s="410"/>
      <c r="I46" s="77"/>
    </row>
    <row r="47" spans="1:10" ht="13.5" customHeight="1">
      <c r="A47" s="413"/>
      <c r="B47" s="413"/>
      <c r="C47" s="411" t="s">
        <v>237</v>
      </c>
      <c r="D47" s="411"/>
      <c r="E47" s="412" t="s">
        <v>313</v>
      </c>
      <c r="F47" s="412"/>
      <c r="G47" s="412"/>
      <c r="H47" s="412"/>
      <c r="I47" s="77"/>
    </row>
    <row r="48" spans="1:10" ht="16.5" customHeight="1">
      <c r="A48" s="415" t="s">
        <v>359</v>
      </c>
      <c r="B48" s="415"/>
      <c r="C48" s="3"/>
      <c r="D48" s="3"/>
      <c r="E48" s="3"/>
      <c r="F48" s="3"/>
      <c r="G48" s="3"/>
      <c r="H48" s="3"/>
    </row>
    <row r="49" spans="1:8" ht="15.75" customHeight="1">
      <c r="A49" s="415"/>
      <c r="B49" s="415"/>
      <c r="C49" s="76"/>
      <c r="D49" s="76"/>
      <c r="E49" s="77"/>
      <c r="F49" s="410" t="s">
        <v>365</v>
      </c>
      <c r="G49" s="410"/>
      <c r="H49" s="410"/>
    </row>
    <row r="50" spans="1:8" ht="15.75" customHeight="1">
      <c r="B50" s="77"/>
      <c r="C50" s="411" t="s">
        <v>237</v>
      </c>
      <c r="D50" s="411"/>
      <c r="E50" s="412" t="s">
        <v>313</v>
      </c>
      <c r="F50" s="412"/>
      <c r="G50" s="412"/>
      <c r="H50" s="412"/>
    </row>
    <row r="51" spans="1:8" ht="0.75" hidden="1" customHeight="1">
      <c r="B51" s="77"/>
      <c r="C51" s="3"/>
      <c r="D51" s="3"/>
      <c r="E51" s="3"/>
      <c r="F51" s="3"/>
      <c r="G51" s="416"/>
      <c r="H51" s="416"/>
    </row>
    <row r="52" spans="1:8" ht="15" customHeight="1">
      <c r="A52" s="414" t="s">
        <v>410</v>
      </c>
      <c r="B52" s="414"/>
      <c r="C52" s="414"/>
      <c r="D52" s="414"/>
      <c r="E52" s="414"/>
      <c r="F52" s="414"/>
      <c r="G52" s="414"/>
    </row>
    <row r="53" spans="1:8" ht="13.5" customHeight="1">
      <c r="A53" s="70" t="s">
        <v>396</v>
      </c>
      <c r="B53" s="70"/>
      <c r="C53" s="70"/>
      <c r="D53" s="70"/>
      <c r="E53" s="70"/>
      <c r="F53" s="70"/>
      <c r="G53" s="70"/>
    </row>
    <row r="54" spans="1:8" ht="18" customHeight="1"/>
    <row r="55" spans="1:8" ht="13.5" customHeight="1"/>
    <row r="56" spans="1:8" ht="13.5" customHeight="1"/>
  </sheetData>
  <mergeCells count="30">
    <mergeCell ref="A9:D9"/>
    <mergeCell ref="A11:G11"/>
    <mergeCell ref="F13:H13"/>
    <mergeCell ref="E2:H2"/>
    <mergeCell ref="E3:H3"/>
    <mergeCell ref="E4:H4"/>
    <mergeCell ref="E5:H5"/>
    <mergeCell ref="E6:H6"/>
    <mergeCell ref="B12:H12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F46:H46"/>
    <mergeCell ref="C47:D47"/>
    <mergeCell ref="E47:H47"/>
    <mergeCell ref="A47:B47"/>
    <mergeCell ref="A52:G52"/>
    <mergeCell ref="A48:B49"/>
    <mergeCell ref="C50:D50"/>
    <mergeCell ref="E50:H50"/>
    <mergeCell ref="G51:H51"/>
    <mergeCell ref="F49:H49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6"/>
  <sheetViews>
    <sheetView workbookViewId="0">
      <selection activeCell="J28" sqref="J28:L28"/>
    </sheetView>
  </sheetViews>
  <sheetFormatPr defaultColWidth="9.140625" defaultRowHeight="12.75"/>
  <cols>
    <col min="1" max="3" width="9.140625" style="70"/>
    <col min="4" max="4" width="16" style="70" customWidth="1"/>
    <col min="5" max="5" width="13.5703125" style="70" customWidth="1"/>
    <col min="6" max="6" width="11.7109375" style="70" customWidth="1"/>
    <col min="7" max="7" width="12.7109375" style="70" customWidth="1"/>
    <col min="8" max="8" width="14.7109375" style="70" customWidth="1"/>
    <col min="9" max="9" width="13.85546875" style="70" customWidth="1"/>
    <col min="10" max="10" width="12.7109375" style="70" customWidth="1"/>
    <col min="11" max="11" width="17.85546875" style="70" customWidth="1"/>
    <col min="12" max="16384" width="9.140625" style="70"/>
  </cols>
  <sheetData>
    <row r="1" spans="1:15" ht="66.75" customHeight="1">
      <c r="I1" s="71"/>
      <c r="J1" s="436" t="s">
        <v>382</v>
      </c>
      <c r="K1" s="436"/>
    </row>
    <row r="2" spans="1:15" ht="19.5" customHeight="1">
      <c r="A2" s="153"/>
      <c r="B2" s="437" t="s">
        <v>398</v>
      </c>
      <c r="C2" s="437"/>
      <c r="D2" s="437"/>
      <c r="E2" s="437"/>
      <c r="F2" s="437"/>
      <c r="G2" s="437"/>
      <c r="H2" s="437"/>
    </row>
    <row r="3" spans="1:15">
      <c r="B3" s="433" t="s">
        <v>205</v>
      </c>
      <c r="C3" s="433"/>
      <c r="D3" s="433"/>
      <c r="E3" s="433"/>
      <c r="F3" s="433"/>
    </row>
    <row r="4" spans="1:15" ht="5.25" customHeight="1"/>
    <row r="5" spans="1:15" ht="11.25" customHeight="1">
      <c r="B5" s="438" t="s">
        <v>399</v>
      </c>
      <c r="C5" s="438"/>
      <c r="D5" s="438"/>
      <c r="E5" s="438"/>
      <c r="F5" s="438"/>
      <c r="G5" s="438"/>
      <c r="H5" s="438"/>
    </row>
    <row r="6" spans="1:15" ht="11.25" customHeight="1">
      <c r="B6" s="433" t="s">
        <v>238</v>
      </c>
      <c r="C6" s="433"/>
      <c r="D6" s="433"/>
      <c r="E6" s="433"/>
      <c r="F6" s="433"/>
    </row>
    <row r="7" spans="1:15">
      <c r="A7" s="153"/>
      <c r="B7" s="439"/>
      <c r="C7" s="439"/>
      <c r="D7" s="439"/>
      <c r="E7" s="439"/>
      <c r="F7" s="439"/>
      <c r="G7" s="153"/>
      <c r="H7" s="153"/>
      <c r="I7" s="153"/>
      <c r="J7" s="153"/>
      <c r="K7" s="150"/>
    </row>
    <row r="8" spans="1:15" ht="12" customHeight="1">
      <c r="A8" s="154"/>
      <c r="B8" s="154"/>
      <c r="C8" s="154"/>
      <c r="D8" s="154"/>
      <c r="E8" s="154"/>
      <c r="F8" s="154"/>
      <c r="G8" s="154"/>
      <c r="H8" s="154"/>
      <c r="I8" s="154"/>
      <c r="J8" s="440" t="s">
        <v>397</v>
      </c>
      <c r="K8" s="440"/>
    </row>
    <row r="9" spans="1:15" s="156" customFormat="1" ht="18.75" customHeight="1">
      <c r="A9" s="441" t="s">
        <v>411</v>
      </c>
      <c r="B9" s="441"/>
      <c r="C9" s="441"/>
      <c r="D9" s="441"/>
      <c r="E9" s="441"/>
      <c r="F9" s="441"/>
      <c r="G9" s="441"/>
      <c r="H9" s="441"/>
      <c r="I9" s="441"/>
      <c r="J9" s="441"/>
      <c r="K9" s="155"/>
    </row>
    <row r="10" spans="1:15" ht="1.5" customHeight="1">
      <c r="D10" s="157"/>
      <c r="E10" s="157"/>
      <c r="F10" s="157"/>
    </row>
    <row r="11" spans="1:15" ht="11.25" customHeight="1">
      <c r="D11" s="433"/>
      <c r="E11" s="433"/>
      <c r="F11" s="433"/>
    </row>
    <row r="12" spans="1:15" ht="10.5" hidden="1" customHeight="1">
      <c r="I12" s="151"/>
      <c r="K12" s="158" t="s">
        <v>239</v>
      </c>
    </row>
    <row r="13" spans="1:15" ht="11.45" customHeight="1">
      <c r="A13" s="442" t="s">
        <v>240</v>
      </c>
      <c r="B13" s="443"/>
      <c r="C13" s="443"/>
      <c r="D13" s="444"/>
      <c r="E13" s="451" t="s">
        <v>383</v>
      </c>
      <c r="F13" s="454" t="s">
        <v>384</v>
      </c>
      <c r="G13" s="455"/>
      <c r="H13" s="454" t="s">
        <v>385</v>
      </c>
      <c r="I13" s="454" t="s">
        <v>386</v>
      </c>
      <c r="J13" s="454" t="s">
        <v>28</v>
      </c>
      <c r="K13" s="451" t="s">
        <v>387</v>
      </c>
    </row>
    <row r="14" spans="1:15" ht="12.75" hidden="1" customHeight="1">
      <c r="A14" s="445"/>
      <c r="B14" s="446"/>
      <c r="C14" s="446"/>
      <c r="D14" s="447"/>
      <c r="E14" s="452"/>
      <c r="F14" s="456"/>
      <c r="G14" s="457"/>
      <c r="H14" s="458"/>
      <c r="I14" s="458"/>
      <c r="J14" s="458"/>
      <c r="K14" s="452"/>
      <c r="M14" s="153"/>
    </row>
    <row r="15" spans="1:15">
      <c r="A15" s="445"/>
      <c r="B15" s="446"/>
      <c r="C15" s="446"/>
      <c r="D15" s="447"/>
      <c r="E15" s="452"/>
      <c r="F15" s="459" t="s">
        <v>241</v>
      </c>
      <c r="G15" s="454" t="s">
        <v>388</v>
      </c>
      <c r="H15" s="458"/>
      <c r="I15" s="458"/>
      <c r="J15" s="458"/>
      <c r="K15" s="452"/>
      <c r="N15" s="153"/>
      <c r="O15" s="153"/>
    </row>
    <row r="16" spans="1:15" ht="32.25" customHeight="1">
      <c r="A16" s="448"/>
      <c r="B16" s="449"/>
      <c r="C16" s="449"/>
      <c r="D16" s="450"/>
      <c r="E16" s="453"/>
      <c r="F16" s="460"/>
      <c r="G16" s="456"/>
      <c r="H16" s="456"/>
      <c r="I16" s="456"/>
      <c r="J16" s="456"/>
      <c r="K16" s="453"/>
    </row>
    <row r="17" spans="1:12" ht="24" customHeight="1">
      <c r="A17" s="462" t="s">
        <v>243</v>
      </c>
      <c r="B17" s="463"/>
      <c r="C17" s="463"/>
      <c r="D17" s="464"/>
      <c r="E17" s="159">
        <v>0</v>
      </c>
      <c r="F17" s="160"/>
      <c r="G17" s="161">
        <v>0</v>
      </c>
      <c r="H17" s="162"/>
      <c r="I17" s="162"/>
      <c r="J17" s="163">
        <f>I17</f>
        <v>0</v>
      </c>
      <c r="K17" s="164">
        <f>(E17+H17-I17)</f>
        <v>0</v>
      </c>
    </row>
    <row r="18" spans="1:12" ht="23.25" customHeight="1">
      <c r="A18" s="465" t="s">
        <v>389</v>
      </c>
      <c r="B18" s="466"/>
      <c r="C18" s="466"/>
      <c r="D18" s="467"/>
      <c r="E18" s="159"/>
      <c r="F18" s="160">
        <v>80200</v>
      </c>
      <c r="G18" s="161">
        <v>54700</v>
      </c>
      <c r="H18" s="162">
        <v>46398.21</v>
      </c>
      <c r="I18" s="162">
        <v>36095.93</v>
      </c>
      <c r="J18" s="163">
        <f>I18</f>
        <v>36095.93</v>
      </c>
      <c r="K18" s="164">
        <f>(E18+H18-I18)</f>
        <v>10302.279999999999</v>
      </c>
    </row>
    <row r="19" spans="1:12" ht="27.75" customHeight="1">
      <c r="A19" s="465" t="s">
        <v>390</v>
      </c>
      <c r="B19" s="466"/>
      <c r="C19" s="466"/>
      <c r="D19" s="467"/>
      <c r="E19" s="165"/>
      <c r="F19" s="160">
        <v>300</v>
      </c>
      <c r="G19" s="161">
        <v>100</v>
      </c>
      <c r="H19" s="162">
        <v>116.8</v>
      </c>
      <c r="I19" s="162"/>
      <c r="J19" s="163">
        <f>I19</f>
        <v>0</v>
      </c>
      <c r="K19" s="164">
        <f>(E19+H19-I19)</f>
        <v>116.8</v>
      </c>
    </row>
    <row r="20" spans="1:12" ht="15.75" customHeight="1">
      <c r="A20" s="462" t="s">
        <v>391</v>
      </c>
      <c r="B20" s="463"/>
      <c r="C20" s="463"/>
      <c r="D20" s="464"/>
      <c r="E20" s="159"/>
      <c r="F20" s="160"/>
      <c r="G20" s="161"/>
      <c r="H20" s="161"/>
      <c r="I20" s="161"/>
      <c r="J20" s="163">
        <f>I20</f>
        <v>0</v>
      </c>
      <c r="K20" s="164">
        <f>(E20+H20-I20)</f>
        <v>0</v>
      </c>
    </row>
    <row r="21" spans="1:12" ht="13.5" customHeight="1">
      <c r="A21" s="462" t="s">
        <v>392</v>
      </c>
      <c r="B21" s="463"/>
      <c r="C21" s="463"/>
      <c r="D21" s="464"/>
      <c r="E21" s="166">
        <f>E22+E23</f>
        <v>0</v>
      </c>
      <c r="F21" s="160"/>
      <c r="G21" s="161"/>
      <c r="H21" s="167">
        <f>H22+H23</f>
        <v>0</v>
      </c>
      <c r="I21" s="167">
        <f t="shared" ref="I21:K21" si="0">I22+I23</f>
        <v>0</v>
      </c>
      <c r="J21" s="167">
        <f t="shared" si="0"/>
        <v>0</v>
      </c>
      <c r="K21" s="168">
        <f t="shared" si="0"/>
        <v>0</v>
      </c>
    </row>
    <row r="22" spans="1:12" ht="15.75" customHeight="1">
      <c r="A22" s="462" t="s">
        <v>393</v>
      </c>
      <c r="B22" s="463"/>
      <c r="C22" s="463"/>
      <c r="D22" s="464"/>
      <c r="E22" s="159"/>
      <c r="F22" s="164" t="s">
        <v>242</v>
      </c>
      <c r="G22" s="167" t="s">
        <v>242</v>
      </c>
      <c r="H22" s="161"/>
      <c r="I22" s="161"/>
      <c r="J22" s="163">
        <f t="shared" ref="J22:J23" si="1">I22</f>
        <v>0</v>
      </c>
      <c r="K22" s="164">
        <f t="shared" ref="K22:K23" si="2">(E22+H22-I22)</f>
        <v>0</v>
      </c>
    </row>
    <row r="23" spans="1:12" ht="13.5" customHeight="1">
      <c r="A23" s="462" t="s">
        <v>394</v>
      </c>
      <c r="B23" s="463"/>
      <c r="C23" s="463"/>
      <c r="D23" s="464"/>
      <c r="E23" s="159"/>
      <c r="F23" s="164" t="s">
        <v>242</v>
      </c>
      <c r="G23" s="167" t="s">
        <v>242</v>
      </c>
      <c r="H23" s="161"/>
      <c r="I23" s="161"/>
      <c r="J23" s="163">
        <f t="shared" si="1"/>
        <v>0</v>
      </c>
      <c r="K23" s="164">
        <f t="shared" si="2"/>
        <v>0</v>
      </c>
    </row>
    <row r="24" spans="1:12" ht="19.5" customHeight="1">
      <c r="A24" s="469" t="s">
        <v>395</v>
      </c>
      <c r="B24" s="470"/>
      <c r="C24" s="470"/>
      <c r="D24" s="471"/>
      <c r="E24" s="169">
        <f>E17+E18+E19+E20+E21</f>
        <v>0</v>
      </c>
      <c r="F24" s="164">
        <f>(F17+F18+F19+F20+F21)</f>
        <v>80500</v>
      </c>
      <c r="G24" s="164">
        <f>(G17+G18+G19+G20+G21)</f>
        <v>54800</v>
      </c>
      <c r="H24" s="163">
        <f>(H17+H18+H19+H20+H21)</f>
        <v>46515.01</v>
      </c>
      <c r="I24" s="163">
        <f>(I17+I18+I19+I20+I21)</f>
        <v>36095.93</v>
      </c>
      <c r="J24" s="163">
        <f t="shared" ref="J24" si="3">(J17+J18+J19+J20+J21)</f>
        <v>36095.93</v>
      </c>
      <c r="K24" s="170" t="s">
        <v>242</v>
      </c>
    </row>
    <row r="25" spans="1:12" ht="18.75" customHeight="1">
      <c r="A25" s="472" t="s">
        <v>244</v>
      </c>
      <c r="B25" s="473"/>
      <c r="C25" s="473"/>
      <c r="D25" s="473"/>
      <c r="E25" s="434" t="s">
        <v>242</v>
      </c>
      <c r="F25" s="434" t="s">
        <v>242</v>
      </c>
      <c r="G25" s="434" t="s">
        <v>242</v>
      </c>
      <c r="H25" s="434" t="s">
        <v>242</v>
      </c>
      <c r="I25" s="434" t="s">
        <v>242</v>
      </c>
      <c r="J25" s="434" t="s">
        <v>242</v>
      </c>
      <c r="K25" s="435">
        <f>(K17+K18+K19+K21+K20)</f>
        <v>10419.079999999998</v>
      </c>
    </row>
    <row r="26" spans="1:12">
      <c r="A26" s="473"/>
      <c r="B26" s="473"/>
      <c r="C26" s="473"/>
      <c r="D26" s="473"/>
      <c r="E26" s="434"/>
      <c r="F26" s="434"/>
      <c r="G26" s="434"/>
      <c r="H26" s="434"/>
      <c r="I26" s="434"/>
      <c r="J26" s="434"/>
      <c r="K26" s="434"/>
    </row>
    <row r="27" spans="1:12" ht="9" customHeight="1"/>
    <row r="28" spans="1:12" ht="15">
      <c r="A28" s="312" t="s">
        <v>425</v>
      </c>
      <c r="B28" s="312"/>
      <c r="C28" s="312"/>
      <c r="D28" s="312"/>
      <c r="E28" s="311"/>
      <c r="H28" s="152"/>
      <c r="J28" s="410" t="s">
        <v>418</v>
      </c>
      <c r="K28" s="410"/>
      <c r="L28" s="410"/>
    </row>
    <row r="29" spans="1:12" ht="13.5" customHeight="1">
      <c r="H29" s="171" t="s">
        <v>198</v>
      </c>
      <c r="J29" s="433"/>
      <c r="K29" s="433"/>
    </row>
    <row r="30" spans="1:12" ht="7.5" hidden="1" customHeight="1">
      <c r="H30" s="151"/>
      <c r="I30" s="151"/>
      <c r="J30" s="151"/>
      <c r="K30" s="151"/>
    </row>
    <row r="31" spans="1:12" ht="18.75" customHeight="1">
      <c r="A31" s="468" t="s">
        <v>359</v>
      </c>
      <c r="B31" s="468"/>
      <c r="C31" s="468"/>
      <c r="D31" s="468"/>
      <c r="E31" s="468"/>
      <c r="F31" s="468"/>
      <c r="H31" s="152"/>
      <c r="J31" s="438" t="s">
        <v>365</v>
      </c>
      <c r="K31" s="438"/>
    </row>
    <row r="32" spans="1:12" ht="13.5" customHeight="1">
      <c r="A32" s="461"/>
      <c r="B32" s="461"/>
      <c r="C32" s="461"/>
      <c r="D32" s="461"/>
      <c r="E32" s="461"/>
      <c r="F32" s="461"/>
      <c r="H32" s="171" t="s">
        <v>198</v>
      </c>
      <c r="J32" s="433"/>
      <c r="K32" s="433"/>
    </row>
    <row r="33" spans="1:8" ht="16.5" customHeight="1">
      <c r="A33" s="414" t="s">
        <v>410</v>
      </c>
      <c r="B33" s="414"/>
      <c r="C33" s="414"/>
      <c r="D33" s="414"/>
      <c r="E33" s="414"/>
      <c r="F33" s="414"/>
      <c r="G33" s="414"/>
      <c r="H33" s="69"/>
    </row>
    <row r="34" spans="1:8">
      <c r="A34" s="70" t="s">
        <v>396</v>
      </c>
    </row>
    <row r="35" spans="1:8" ht="24.6" customHeight="1"/>
    <row r="36" spans="1:8" ht="13.15" customHeight="1"/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41">
    <mergeCell ref="J31:K31"/>
    <mergeCell ref="J32:K32"/>
    <mergeCell ref="A33:G33"/>
    <mergeCell ref="A32:F32"/>
    <mergeCell ref="A17:D17"/>
    <mergeCell ref="A18:D18"/>
    <mergeCell ref="A19:D19"/>
    <mergeCell ref="A20:D20"/>
    <mergeCell ref="A21:D21"/>
    <mergeCell ref="A31:F31"/>
    <mergeCell ref="A22:D22"/>
    <mergeCell ref="A24:D24"/>
    <mergeCell ref="A23:D23"/>
    <mergeCell ref="A25:D26"/>
    <mergeCell ref="E25:E26"/>
    <mergeCell ref="F25:F26"/>
    <mergeCell ref="B7:F7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J1:K1"/>
    <mergeCell ref="B2:H2"/>
    <mergeCell ref="B3:F3"/>
    <mergeCell ref="B5:H5"/>
    <mergeCell ref="B6:F6"/>
    <mergeCell ref="J29:K29"/>
    <mergeCell ref="G25:G26"/>
    <mergeCell ref="H25:H26"/>
    <mergeCell ref="I25:I26"/>
    <mergeCell ref="J25:J26"/>
    <mergeCell ref="K25:K26"/>
    <mergeCell ref="J28:L28"/>
  </mergeCells>
  <pageMargins left="0.78740157480314965" right="0" top="0.78740157480314965" bottom="0" header="0.31496062992125984" footer="0.31496062992125984"/>
  <pageSetup paperSize="9" scale="9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topLeftCell="A4" workbookViewId="0">
      <selection activeCell="G30" sqref="G30:I30"/>
    </sheetView>
  </sheetViews>
  <sheetFormatPr defaultRowHeight="15"/>
  <cols>
    <col min="1" max="1" width="5.7109375" style="2" customWidth="1"/>
    <col min="2" max="2" width="16.7109375" style="2" customWidth="1"/>
    <col min="3" max="3" width="25.28515625" style="3" customWidth="1"/>
    <col min="4" max="4" width="14.5703125" style="3" customWidth="1"/>
    <col min="5" max="5" width="17" style="3" customWidth="1"/>
    <col min="6" max="6" width="14.140625" style="3" customWidth="1"/>
    <col min="7" max="7" width="15.140625" style="2" customWidth="1"/>
    <col min="8" max="8" width="19.42578125" style="2" customWidth="1"/>
    <col min="9" max="9" width="9.28515625" style="2" customWidth="1"/>
    <col min="10" max="10" width="9.85546875" style="2" customWidth="1"/>
    <col min="11" max="11" width="8" style="2" customWidth="1"/>
    <col min="12" max="12" width="7.85546875" style="2" customWidth="1"/>
    <col min="13" max="15" width="0" style="2" hidden="1" customWidth="1"/>
    <col min="16" max="256" width="9.140625" style="2"/>
    <col min="257" max="257" width="5.7109375" style="2" customWidth="1"/>
    <col min="258" max="258" width="16.7109375" style="2" customWidth="1"/>
    <col min="259" max="259" width="25.28515625" style="2" customWidth="1"/>
    <col min="260" max="260" width="14.5703125" style="2" customWidth="1"/>
    <col min="261" max="261" width="17" style="2" customWidth="1"/>
    <col min="262" max="262" width="14.140625" style="2" customWidth="1"/>
    <col min="263" max="263" width="15.140625" style="2" customWidth="1"/>
    <col min="264" max="264" width="19.42578125" style="2" customWidth="1"/>
    <col min="265" max="265" width="9.28515625" style="2" customWidth="1"/>
    <col min="266" max="266" width="9.85546875" style="2" customWidth="1"/>
    <col min="267" max="267" width="8" style="2" customWidth="1"/>
    <col min="268" max="268" width="7.85546875" style="2" customWidth="1"/>
    <col min="269" max="271" width="0" style="2" hidden="1" customWidth="1"/>
    <col min="272" max="512" width="9.140625" style="2"/>
    <col min="513" max="513" width="5.7109375" style="2" customWidth="1"/>
    <col min="514" max="514" width="16.7109375" style="2" customWidth="1"/>
    <col min="515" max="515" width="25.28515625" style="2" customWidth="1"/>
    <col min="516" max="516" width="14.5703125" style="2" customWidth="1"/>
    <col min="517" max="517" width="17" style="2" customWidth="1"/>
    <col min="518" max="518" width="14.140625" style="2" customWidth="1"/>
    <col min="519" max="519" width="15.140625" style="2" customWidth="1"/>
    <col min="520" max="520" width="19.42578125" style="2" customWidth="1"/>
    <col min="521" max="521" width="9.28515625" style="2" customWidth="1"/>
    <col min="522" max="522" width="9.85546875" style="2" customWidth="1"/>
    <col min="523" max="523" width="8" style="2" customWidth="1"/>
    <col min="524" max="524" width="7.85546875" style="2" customWidth="1"/>
    <col min="525" max="527" width="0" style="2" hidden="1" customWidth="1"/>
    <col min="528" max="768" width="9.140625" style="2"/>
    <col min="769" max="769" width="5.7109375" style="2" customWidth="1"/>
    <col min="770" max="770" width="16.7109375" style="2" customWidth="1"/>
    <col min="771" max="771" width="25.28515625" style="2" customWidth="1"/>
    <col min="772" max="772" width="14.5703125" style="2" customWidth="1"/>
    <col min="773" max="773" width="17" style="2" customWidth="1"/>
    <col min="774" max="774" width="14.140625" style="2" customWidth="1"/>
    <col min="775" max="775" width="15.140625" style="2" customWidth="1"/>
    <col min="776" max="776" width="19.42578125" style="2" customWidth="1"/>
    <col min="777" max="777" width="9.28515625" style="2" customWidth="1"/>
    <col min="778" max="778" width="9.85546875" style="2" customWidth="1"/>
    <col min="779" max="779" width="8" style="2" customWidth="1"/>
    <col min="780" max="780" width="7.85546875" style="2" customWidth="1"/>
    <col min="781" max="783" width="0" style="2" hidden="1" customWidth="1"/>
    <col min="784" max="1024" width="9.140625" style="2"/>
    <col min="1025" max="1025" width="5.7109375" style="2" customWidth="1"/>
    <col min="1026" max="1026" width="16.7109375" style="2" customWidth="1"/>
    <col min="1027" max="1027" width="25.28515625" style="2" customWidth="1"/>
    <col min="1028" max="1028" width="14.5703125" style="2" customWidth="1"/>
    <col min="1029" max="1029" width="17" style="2" customWidth="1"/>
    <col min="1030" max="1030" width="14.140625" style="2" customWidth="1"/>
    <col min="1031" max="1031" width="15.140625" style="2" customWidth="1"/>
    <col min="1032" max="1032" width="19.42578125" style="2" customWidth="1"/>
    <col min="1033" max="1033" width="9.28515625" style="2" customWidth="1"/>
    <col min="1034" max="1034" width="9.85546875" style="2" customWidth="1"/>
    <col min="1035" max="1035" width="8" style="2" customWidth="1"/>
    <col min="1036" max="1036" width="7.85546875" style="2" customWidth="1"/>
    <col min="1037" max="1039" width="0" style="2" hidden="1" customWidth="1"/>
    <col min="1040" max="1280" width="9.140625" style="2"/>
    <col min="1281" max="1281" width="5.7109375" style="2" customWidth="1"/>
    <col min="1282" max="1282" width="16.7109375" style="2" customWidth="1"/>
    <col min="1283" max="1283" width="25.28515625" style="2" customWidth="1"/>
    <col min="1284" max="1284" width="14.5703125" style="2" customWidth="1"/>
    <col min="1285" max="1285" width="17" style="2" customWidth="1"/>
    <col min="1286" max="1286" width="14.140625" style="2" customWidth="1"/>
    <col min="1287" max="1287" width="15.140625" style="2" customWidth="1"/>
    <col min="1288" max="1288" width="19.42578125" style="2" customWidth="1"/>
    <col min="1289" max="1289" width="9.28515625" style="2" customWidth="1"/>
    <col min="1290" max="1290" width="9.85546875" style="2" customWidth="1"/>
    <col min="1291" max="1291" width="8" style="2" customWidth="1"/>
    <col min="1292" max="1292" width="7.85546875" style="2" customWidth="1"/>
    <col min="1293" max="1295" width="0" style="2" hidden="1" customWidth="1"/>
    <col min="1296" max="1536" width="9.140625" style="2"/>
    <col min="1537" max="1537" width="5.7109375" style="2" customWidth="1"/>
    <col min="1538" max="1538" width="16.7109375" style="2" customWidth="1"/>
    <col min="1539" max="1539" width="25.28515625" style="2" customWidth="1"/>
    <col min="1540" max="1540" width="14.5703125" style="2" customWidth="1"/>
    <col min="1541" max="1541" width="17" style="2" customWidth="1"/>
    <col min="1542" max="1542" width="14.140625" style="2" customWidth="1"/>
    <col min="1543" max="1543" width="15.140625" style="2" customWidth="1"/>
    <col min="1544" max="1544" width="19.42578125" style="2" customWidth="1"/>
    <col min="1545" max="1545" width="9.28515625" style="2" customWidth="1"/>
    <col min="1546" max="1546" width="9.85546875" style="2" customWidth="1"/>
    <col min="1547" max="1547" width="8" style="2" customWidth="1"/>
    <col min="1548" max="1548" width="7.85546875" style="2" customWidth="1"/>
    <col min="1549" max="1551" width="0" style="2" hidden="1" customWidth="1"/>
    <col min="1552" max="1792" width="9.140625" style="2"/>
    <col min="1793" max="1793" width="5.7109375" style="2" customWidth="1"/>
    <col min="1794" max="1794" width="16.7109375" style="2" customWidth="1"/>
    <col min="1795" max="1795" width="25.28515625" style="2" customWidth="1"/>
    <col min="1796" max="1796" width="14.5703125" style="2" customWidth="1"/>
    <col min="1797" max="1797" width="17" style="2" customWidth="1"/>
    <col min="1798" max="1798" width="14.140625" style="2" customWidth="1"/>
    <col min="1799" max="1799" width="15.140625" style="2" customWidth="1"/>
    <col min="1800" max="1800" width="19.42578125" style="2" customWidth="1"/>
    <col min="1801" max="1801" width="9.28515625" style="2" customWidth="1"/>
    <col min="1802" max="1802" width="9.85546875" style="2" customWidth="1"/>
    <col min="1803" max="1803" width="8" style="2" customWidth="1"/>
    <col min="1804" max="1804" width="7.85546875" style="2" customWidth="1"/>
    <col min="1805" max="1807" width="0" style="2" hidden="1" customWidth="1"/>
    <col min="1808" max="2048" width="9.140625" style="2"/>
    <col min="2049" max="2049" width="5.7109375" style="2" customWidth="1"/>
    <col min="2050" max="2050" width="16.7109375" style="2" customWidth="1"/>
    <col min="2051" max="2051" width="25.28515625" style="2" customWidth="1"/>
    <col min="2052" max="2052" width="14.5703125" style="2" customWidth="1"/>
    <col min="2053" max="2053" width="17" style="2" customWidth="1"/>
    <col min="2054" max="2054" width="14.140625" style="2" customWidth="1"/>
    <col min="2055" max="2055" width="15.140625" style="2" customWidth="1"/>
    <col min="2056" max="2056" width="19.42578125" style="2" customWidth="1"/>
    <col min="2057" max="2057" width="9.28515625" style="2" customWidth="1"/>
    <col min="2058" max="2058" width="9.85546875" style="2" customWidth="1"/>
    <col min="2059" max="2059" width="8" style="2" customWidth="1"/>
    <col min="2060" max="2060" width="7.85546875" style="2" customWidth="1"/>
    <col min="2061" max="2063" width="0" style="2" hidden="1" customWidth="1"/>
    <col min="2064" max="2304" width="9.140625" style="2"/>
    <col min="2305" max="2305" width="5.7109375" style="2" customWidth="1"/>
    <col min="2306" max="2306" width="16.7109375" style="2" customWidth="1"/>
    <col min="2307" max="2307" width="25.28515625" style="2" customWidth="1"/>
    <col min="2308" max="2308" width="14.5703125" style="2" customWidth="1"/>
    <col min="2309" max="2309" width="17" style="2" customWidth="1"/>
    <col min="2310" max="2310" width="14.140625" style="2" customWidth="1"/>
    <col min="2311" max="2311" width="15.140625" style="2" customWidth="1"/>
    <col min="2312" max="2312" width="19.42578125" style="2" customWidth="1"/>
    <col min="2313" max="2313" width="9.28515625" style="2" customWidth="1"/>
    <col min="2314" max="2314" width="9.85546875" style="2" customWidth="1"/>
    <col min="2315" max="2315" width="8" style="2" customWidth="1"/>
    <col min="2316" max="2316" width="7.85546875" style="2" customWidth="1"/>
    <col min="2317" max="2319" width="0" style="2" hidden="1" customWidth="1"/>
    <col min="2320" max="2560" width="9.140625" style="2"/>
    <col min="2561" max="2561" width="5.7109375" style="2" customWidth="1"/>
    <col min="2562" max="2562" width="16.7109375" style="2" customWidth="1"/>
    <col min="2563" max="2563" width="25.28515625" style="2" customWidth="1"/>
    <col min="2564" max="2564" width="14.5703125" style="2" customWidth="1"/>
    <col min="2565" max="2565" width="17" style="2" customWidth="1"/>
    <col min="2566" max="2566" width="14.140625" style="2" customWidth="1"/>
    <col min="2567" max="2567" width="15.140625" style="2" customWidth="1"/>
    <col min="2568" max="2568" width="19.42578125" style="2" customWidth="1"/>
    <col min="2569" max="2569" width="9.28515625" style="2" customWidth="1"/>
    <col min="2570" max="2570" width="9.85546875" style="2" customWidth="1"/>
    <col min="2571" max="2571" width="8" style="2" customWidth="1"/>
    <col min="2572" max="2572" width="7.85546875" style="2" customWidth="1"/>
    <col min="2573" max="2575" width="0" style="2" hidden="1" customWidth="1"/>
    <col min="2576" max="2816" width="9.140625" style="2"/>
    <col min="2817" max="2817" width="5.7109375" style="2" customWidth="1"/>
    <col min="2818" max="2818" width="16.7109375" style="2" customWidth="1"/>
    <col min="2819" max="2819" width="25.28515625" style="2" customWidth="1"/>
    <col min="2820" max="2820" width="14.5703125" style="2" customWidth="1"/>
    <col min="2821" max="2821" width="17" style="2" customWidth="1"/>
    <col min="2822" max="2822" width="14.140625" style="2" customWidth="1"/>
    <col min="2823" max="2823" width="15.140625" style="2" customWidth="1"/>
    <col min="2824" max="2824" width="19.42578125" style="2" customWidth="1"/>
    <col min="2825" max="2825" width="9.28515625" style="2" customWidth="1"/>
    <col min="2826" max="2826" width="9.85546875" style="2" customWidth="1"/>
    <col min="2827" max="2827" width="8" style="2" customWidth="1"/>
    <col min="2828" max="2828" width="7.85546875" style="2" customWidth="1"/>
    <col min="2829" max="2831" width="0" style="2" hidden="1" customWidth="1"/>
    <col min="2832" max="3072" width="9.140625" style="2"/>
    <col min="3073" max="3073" width="5.7109375" style="2" customWidth="1"/>
    <col min="3074" max="3074" width="16.7109375" style="2" customWidth="1"/>
    <col min="3075" max="3075" width="25.28515625" style="2" customWidth="1"/>
    <col min="3076" max="3076" width="14.5703125" style="2" customWidth="1"/>
    <col min="3077" max="3077" width="17" style="2" customWidth="1"/>
    <col min="3078" max="3078" width="14.140625" style="2" customWidth="1"/>
    <col min="3079" max="3079" width="15.140625" style="2" customWidth="1"/>
    <col min="3080" max="3080" width="19.42578125" style="2" customWidth="1"/>
    <col min="3081" max="3081" width="9.28515625" style="2" customWidth="1"/>
    <col min="3082" max="3082" width="9.85546875" style="2" customWidth="1"/>
    <col min="3083" max="3083" width="8" style="2" customWidth="1"/>
    <col min="3084" max="3084" width="7.85546875" style="2" customWidth="1"/>
    <col min="3085" max="3087" width="0" style="2" hidden="1" customWidth="1"/>
    <col min="3088" max="3328" width="9.140625" style="2"/>
    <col min="3329" max="3329" width="5.7109375" style="2" customWidth="1"/>
    <col min="3330" max="3330" width="16.7109375" style="2" customWidth="1"/>
    <col min="3331" max="3331" width="25.28515625" style="2" customWidth="1"/>
    <col min="3332" max="3332" width="14.5703125" style="2" customWidth="1"/>
    <col min="3333" max="3333" width="17" style="2" customWidth="1"/>
    <col min="3334" max="3334" width="14.140625" style="2" customWidth="1"/>
    <col min="3335" max="3335" width="15.140625" style="2" customWidth="1"/>
    <col min="3336" max="3336" width="19.42578125" style="2" customWidth="1"/>
    <col min="3337" max="3337" width="9.28515625" style="2" customWidth="1"/>
    <col min="3338" max="3338" width="9.85546875" style="2" customWidth="1"/>
    <col min="3339" max="3339" width="8" style="2" customWidth="1"/>
    <col min="3340" max="3340" width="7.85546875" style="2" customWidth="1"/>
    <col min="3341" max="3343" width="0" style="2" hidden="1" customWidth="1"/>
    <col min="3344" max="3584" width="9.140625" style="2"/>
    <col min="3585" max="3585" width="5.7109375" style="2" customWidth="1"/>
    <col min="3586" max="3586" width="16.7109375" style="2" customWidth="1"/>
    <col min="3587" max="3587" width="25.28515625" style="2" customWidth="1"/>
    <col min="3588" max="3588" width="14.5703125" style="2" customWidth="1"/>
    <col min="3589" max="3589" width="17" style="2" customWidth="1"/>
    <col min="3590" max="3590" width="14.140625" style="2" customWidth="1"/>
    <col min="3591" max="3591" width="15.140625" style="2" customWidth="1"/>
    <col min="3592" max="3592" width="19.42578125" style="2" customWidth="1"/>
    <col min="3593" max="3593" width="9.28515625" style="2" customWidth="1"/>
    <col min="3594" max="3594" width="9.85546875" style="2" customWidth="1"/>
    <col min="3595" max="3595" width="8" style="2" customWidth="1"/>
    <col min="3596" max="3596" width="7.85546875" style="2" customWidth="1"/>
    <col min="3597" max="3599" width="0" style="2" hidden="1" customWidth="1"/>
    <col min="3600" max="3840" width="9.140625" style="2"/>
    <col min="3841" max="3841" width="5.7109375" style="2" customWidth="1"/>
    <col min="3842" max="3842" width="16.7109375" style="2" customWidth="1"/>
    <col min="3843" max="3843" width="25.28515625" style="2" customWidth="1"/>
    <col min="3844" max="3844" width="14.5703125" style="2" customWidth="1"/>
    <col min="3845" max="3845" width="17" style="2" customWidth="1"/>
    <col min="3846" max="3846" width="14.140625" style="2" customWidth="1"/>
    <col min="3847" max="3847" width="15.140625" style="2" customWidth="1"/>
    <col min="3848" max="3848" width="19.42578125" style="2" customWidth="1"/>
    <col min="3849" max="3849" width="9.28515625" style="2" customWidth="1"/>
    <col min="3850" max="3850" width="9.85546875" style="2" customWidth="1"/>
    <col min="3851" max="3851" width="8" style="2" customWidth="1"/>
    <col min="3852" max="3852" width="7.85546875" style="2" customWidth="1"/>
    <col min="3853" max="3855" width="0" style="2" hidden="1" customWidth="1"/>
    <col min="3856" max="4096" width="9.140625" style="2"/>
    <col min="4097" max="4097" width="5.7109375" style="2" customWidth="1"/>
    <col min="4098" max="4098" width="16.7109375" style="2" customWidth="1"/>
    <col min="4099" max="4099" width="25.28515625" style="2" customWidth="1"/>
    <col min="4100" max="4100" width="14.5703125" style="2" customWidth="1"/>
    <col min="4101" max="4101" width="17" style="2" customWidth="1"/>
    <col min="4102" max="4102" width="14.140625" style="2" customWidth="1"/>
    <col min="4103" max="4103" width="15.140625" style="2" customWidth="1"/>
    <col min="4104" max="4104" width="19.42578125" style="2" customWidth="1"/>
    <col min="4105" max="4105" width="9.28515625" style="2" customWidth="1"/>
    <col min="4106" max="4106" width="9.85546875" style="2" customWidth="1"/>
    <col min="4107" max="4107" width="8" style="2" customWidth="1"/>
    <col min="4108" max="4108" width="7.85546875" style="2" customWidth="1"/>
    <col min="4109" max="4111" width="0" style="2" hidden="1" customWidth="1"/>
    <col min="4112" max="4352" width="9.140625" style="2"/>
    <col min="4353" max="4353" width="5.7109375" style="2" customWidth="1"/>
    <col min="4354" max="4354" width="16.7109375" style="2" customWidth="1"/>
    <col min="4355" max="4355" width="25.28515625" style="2" customWidth="1"/>
    <col min="4356" max="4356" width="14.5703125" style="2" customWidth="1"/>
    <col min="4357" max="4357" width="17" style="2" customWidth="1"/>
    <col min="4358" max="4358" width="14.140625" style="2" customWidth="1"/>
    <col min="4359" max="4359" width="15.140625" style="2" customWidth="1"/>
    <col min="4360" max="4360" width="19.42578125" style="2" customWidth="1"/>
    <col min="4361" max="4361" width="9.28515625" style="2" customWidth="1"/>
    <col min="4362" max="4362" width="9.85546875" style="2" customWidth="1"/>
    <col min="4363" max="4363" width="8" style="2" customWidth="1"/>
    <col min="4364" max="4364" width="7.85546875" style="2" customWidth="1"/>
    <col min="4365" max="4367" width="0" style="2" hidden="1" customWidth="1"/>
    <col min="4368" max="4608" width="9.140625" style="2"/>
    <col min="4609" max="4609" width="5.7109375" style="2" customWidth="1"/>
    <col min="4610" max="4610" width="16.7109375" style="2" customWidth="1"/>
    <col min="4611" max="4611" width="25.28515625" style="2" customWidth="1"/>
    <col min="4612" max="4612" width="14.5703125" style="2" customWidth="1"/>
    <col min="4613" max="4613" width="17" style="2" customWidth="1"/>
    <col min="4614" max="4614" width="14.140625" style="2" customWidth="1"/>
    <col min="4615" max="4615" width="15.140625" style="2" customWidth="1"/>
    <col min="4616" max="4616" width="19.42578125" style="2" customWidth="1"/>
    <col min="4617" max="4617" width="9.28515625" style="2" customWidth="1"/>
    <col min="4618" max="4618" width="9.85546875" style="2" customWidth="1"/>
    <col min="4619" max="4619" width="8" style="2" customWidth="1"/>
    <col min="4620" max="4620" width="7.85546875" style="2" customWidth="1"/>
    <col min="4621" max="4623" width="0" style="2" hidden="1" customWidth="1"/>
    <col min="4624" max="4864" width="9.140625" style="2"/>
    <col min="4865" max="4865" width="5.7109375" style="2" customWidth="1"/>
    <col min="4866" max="4866" width="16.7109375" style="2" customWidth="1"/>
    <col min="4867" max="4867" width="25.28515625" style="2" customWidth="1"/>
    <col min="4868" max="4868" width="14.5703125" style="2" customWidth="1"/>
    <col min="4869" max="4869" width="17" style="2" customWidth="1"/>
    <col min="4870" max="4870" width="14.140625" style="2" customWidth="1"/>
    <col min="4871" max="4871" width="15.140625" style="2" customWidth="1"/>
    <col min="4872" max="4872" width="19.42578125" style="2" customWidth="1"/>
    <col min="4873" max="4873" width="9.28515625" style="2" customWidth="1"/>
    <col min="4874" max="4874" width="9.85546875" style="2" customWidth="1"/>
    <col min="4875" max="4875" width="8" style="2" customWidth="1"/>
    <col min="4876" max="4876" width="7.85546875" style="2" customWidth="1"/>
    <col min="4877" max="4879" width="0" style="2" hidden="1" customWidth="1"/>
    <col min="4880" max="5120" width="9.140625" style="2"/>
    <col min="5121" max="5121" width="5.7109375" style="2" customWidth="1"/>
    <col min="5122" max="5122" width="16.7109375" style="2" customWidth="1"/>
    <col min="5123" max="5123" width="25.28515625" style="2" customWidth="1"/>
    <col min="5124" max="5124" width="14.5703125" style="2" customWidth="1"/>
    <col min="5125" max="5125" width="17" style="2" customWidth="1"/>
    <col min="5126" max="5126" width="14.140625" style="2" customWidth="1"/>
    <col min="5127" max="5127" width="15.140625" style="2" customWidth="1"/>
    <col min="5128" max="5128" width="19.42578125" style="2" customWidth="1"/>
    <col min="5129" max="5129" width="9.28515625" style="2" customWidth="1"/>
    <col min="5130" max="5130" width="9.85546875" style="2" customWidth="1"/>
    <col min="5131" max="5131" width="8" style="2" customWidth="1"/>
    <col min="5132" max="5132" width="7.85546875" style="2" customWidth="1"/>
    <col min="5133" max="5135" width="0" style="2" hidden="1" customWidth="1"/>
    <col min="5136" max="5376" width="9.140625" style="2"/>
    <col min="5377" max="5377" width="5.7109375" style="2" customWidth="1"/>
    <col min="5378" max="5378" width="16.7109375" style="2" customWidth="1"/>
    <col min="5379" max="5379" width="25.28515625" style="2" customWidth="1"/>
    <col min="5380" max="5380" width="14.5703125" style="2" customWidth="1"/>
    <col min="5381" max="5381" width="17" style="2" customWidth="1"/>
    <col min="5382" max="5382" width="14.140625" style="2" customWidth="1"/>
    <col min="5383" max="5383" width="15.140625" style="2" customWidth="1"/>
    <col min="5384" max="5384" width="19.42578125" style="2" customWidth="1"/>
    <col min="5385" max="5385" width="9.28515625" style="2" customWidth="1"/>
    <col min="5386" max="5386" width="9.85546875" style="2" customWidth="1"/>
    <col min="5387" max="5387" width="8" style="2" customWidth="1"/>
    <col min="5388" max="5388" width="7.85546875" style="2" customWidth="1"/>
    <col min="5389" max="5391" width="0" style="2" hidden="1" customWidth="1"/>
    <col min="5392" max="5632" width="9.140625" style="2"/>
    <col min="5633" max="5633" width="5.7109375" style="2" customWidth="1"/>
    <col min="5634" max="5634" width="16.7109375" style="2" customWidth="1"/>
    <col min="5635" max="5635" width="25.28515625" style="2" customWidth="1"/>
    <col min="5636" max="5636" width="14.5703125" style="2" customWidth="1"/>
    <col min="5637" max="5637" width="17" style="2" customWidth="1"/>
    <col min="5638" max="5638" width="14.140625" style="2" customWidth="1"/>
    <col min="5639" max="5639" width="15.140625" style="2" customWidth="1"/>
    <col min="5640" max="5640" width="19.42578125" style="2" customWidth="1"/>
    <col min="5641" max="5641" width="9.28515625" style="2" customWidth="1"/>
    <col min="5642" max="5642" width="9.85546875" style="2" customWidth="1"/>
    <col min="5643" max="5643" width="8" style="2" customWidth="1"/>
    <col min="5644" max="5644" width="7.85546875" style="2" customWidth="1"/>
    <col min="5645" max="5647" width="0" style="2" hidden="1" customWidth="1"/>
    <col min="5648" max="5888" width="9.140625" style="2"/>
    <col min="5889" max="5889" width="5.7109375" style="2" customWidth="1"/>
    <col min="5890" max="5890" width="16.7109375" style="2" customWidth="1"/>
    <col min="5891" max="5891" width="25.28515625" style="2" customWidth="1"/>
    <col min="5892" max="5892" width="14.5703125" style="2" customWidth="1"/>
    <col min="5893" max="5893" width="17" style="2" customWidth="1"/>
    <col min="5894" max="5894" width="14.140625" style="2" customWidth="1"/>
    <col min="5895" max="5895" width="15.140625" style="2" customWidth="1"/>
    <col min="5896" max="5896" width="19.42578125" style="2" customWidth="1"/>
    <col min="5897" max="5897" width="9.28515625" style="2" customWidth="1"/>
    <col min="5898" max="5898" width="9.85546875" style="2" customWidth="1"/>
    <col min="5899" max="5899" width="8" style="2" customWidth="1"/>
    <col min="5900" max="5900" width="7.85546875" style="2" customWidth="1"/>
    <col min="5901" max="5903" width="0" style="2" hidden="1" customWidth="1"/>
    <col min="5904" max="6144" width="9.140625" style="2"/>
    <col min="6145" max="6145" width="5.7109375" style="2" customWidth="1"/>
    <col min="6146" max="6146" width="16.7109375" style="2" customWidth="1"/>
    <col min="6147" max="6147" width="25.28515625" style="2" customWidth="1"/>
    <col min="6148" max="6148" width="14.5703125" style="2" customWidth="1"/>
    <col min="6149" max="6149" width="17" style="2" customWidth="1"/>
    <col min="6150" max="6150" width="14.140625" style="2" customWidth="1"/>
    <col min="6151" max="6151" width="15.140625" style="2" customWidth="1"/>
    <col min="6152" max="6152" width="19.42578125" style="2" customWidth="1"/>
    <col min="6153" max="6153" width="9.28515625" style="2" customWidth="1"/>
    <col min="6154" max="6154" width="9.85546875" style="2" customWidth="1"/>
    <col min="6155" max="6155" width="8" style="2" customWidth="1"/>
    <col min="6156" max="6156" width="7.85546875" style="2" customWidth="1"/>
    <col min="6157" max="6159" width="0" style="2" hidden="1" customWidth="1"/>
    <col min="6160" max="6400" width="9.140625" style="2"/>
    <col min="6401" max="6401" width="5.7109375" style="2" customWidth="1"/>
    <col min="6402" max="6402" width="16.7109375" style="2" customWidth="1"/>
    <col min="6403" max="6403" width="25.28515625" style="2" customWidth="1"/>
    <col min="6404" max="6404" width="14.5703125" style="2" customWidth="1"/>
    <col min="6405" max="6405" width="17" style="2" customWidth="1"/>
    <col min="6406" max="6406" width="14.140625" style="2" customWidth="1"/>
    <col min="6407" max="6407" width="15.140625" style="2" customWidth="1"/>
    <col min="6408" max="6408" width="19.42578125" style="2" customWidth="1"/>
    <col min="6409" max="6409" width="9.28515625" style="2" customWidth="1"/>
    <col min="6410" max="6410" width="9.85546875" style="2" customWidth="1"/>
    <col min="6411" max="6411" width="8" style="2" customWidth="1"/>
    <col min="6412" max="6412" width="7.85546875" style="2" customWidth="1"/>
    <col min="6413" max="6415" width="0" style="2" hidden="1" customWidth="1"/>
    <col min="6416" max="6656" width="9.140625" style="2"/>
    <col min="6657" max="6657" width="5.7109375" style="2" customWidth="1"/>
    <col min="6658" max="6658" width="16.7109375" style="2" customWidth="1"/>
    <col min="6659" max="6659" width="25.28515625" style="2" customWidth="1"/>
    <col min="6660" max="6660" width="14.5703125" style="2" customWidth="1"/>
    <col min="6661" max="6661" width="17" style="2" customWidth="1"/>
    <col min="6662" max="6662" width="14.140625" style="2" customWidth="1"/>
    <col min="6663" max="6663" width="15.140625" style="2" customWidth="1"/>
    <col min="6664" max="6664" width="19.42578125" style="2" customWidth="1"/>
    <col min="6665" max="6665" width="9.28515625" style="2" customWidth="1"/>
    <col min="6666" max="6666" width="9.85546875" style="2" customWidth="1"/>
    <col min="6667" max="6667" width="8" style="2" customWidth="1"/>
    <col min="6668" max="6668" width="7.85546875" style="2" customWidth="1"/>
    <col min="6669" max="6671" width="0" style="2" hidden="1" customWidth="1"/>
    <col min="6672" max="6912" width="9.140625" style="2"/>
    <col min="6913" max="6913" width="5.7109375" style="2" customWidth="1"/>
    <col min="6914" max="6914" width="16.7109375" style="2" customWidth="1"/>
    <col min="6915" max="6915" width="25.28515625" style="2" customWidth="1"/>
    <col min="6916" max="6916" width="14.5703125" style="2" customWidth="1"/>
    <col min="6917" max="6917" width="17" style="2" customWidth="1"/>
    <col min="6918" max="6918" width="14.140625" style="2" customWidth="1"/>
    <col min="6919" max="6919" width="15.140625" style="2" customWidth="1"/>
    <col min="6920" max="6920" width="19.42578125" style="2" customWidth="1"/>
    <col min="6921" max="6921" width="9.28515625" style="2" customWidth="1"/>
    <col min="6922" max="6922" width="9.85546875" style="2" customWidth="1"/>
    <col min="6923" max="6923" width="8" style="2" customWidth="1"/>
    <col min="6924" max="6924" width="7.85546875" style="2" customWidth="1"/>
    <col min="6925" max="6927" width="0" style="2" hidden="1" customWidth="1"/>
    <col min="6928" max="7168" width="9.140625" style="2"/>
    <col min="7169" max="7169" width="5.7109375" style="2" customWidth="1"/>
    <col min="7170" max="7170" width="16.7109375" style="2" customWidth="1"/>
    <col min="7171" max="7171" width="25.28515625" style="2" customWidth="1"/>
    <col min="7172" max="7172" width="14.5703125" style="2" customWidth="1"/>
    <col min="7173" max="7173" width="17" style="2" customWidth="1"/>
    <col min="7174" max="7174" width="14.140625" style="2" customWidth="1"/>
    <col min="7175" max="7175" width="15.140625" style="2" customWidth="1"/>
    <col min="7176" max="7176" width="19.42578125" style="2" customWidth="1"/>
    <col min="7177" max="7177" width="9.28515625" style="2" customWidth="1"/>
    <col min="7178" max="7178" width="9.85546875" style="2" customWidth="1"/>
    <col min="7179" max="7179" width="8" style="2" customWidth="1"/>
    <col min="7180" max="7180" width="7.85546875" style="2" customWidth="1"/>
    <col min="7181" max="7183" width="0" style="2" hidden="1" customWidth="1"/>
    <col min="7184" max="7424" width="9.140625" style="2"/>
    <col min="7425" max="7425" width="5.7109375" style="2" customWidth="1"/>
    <col min="7426" max="7426" width="16.7109375" style="2" customWidth="1"/>
    <col min="7427" max="7427" width="25.28515625" style="2" customWidth="1"/>
    <col min="7428" max="7428" width="14.5703125" style="2" customWidth="1"/>
    <col min="7429" max="7429" width="17" style="2" customWidth="1"/>
    <col min="7430" max="7430" width="14.140625" style="2" customWidth="1"/>
    <col min="7431" max="7431" width="15.140625" style="2" customWidth="1"/>
    <col min="7432" max="7432" width="19.42578125" style="2" customWidth="1"/>
    <col min="7433" max="7433" width="9.28515625" style="2" customWidth="1"/>
    <col min="7434" max="7434" width="9.85546875" style="2" customWidth="1"/>
    <col min="7435" max="7435" width="8" style="2" customWidth="1"/>
    <col min="7436" max="7436" width="7.85546875" style="2" customWidth="1"/>
    <col min="7437" max="7439" width="0" style="2" hidden="1" customWidth="1"/>
    <col min="7440" max="7680" width="9.140625" style="2"/>
    <col min="7681" max="7681" width="5.7109375" style="2" customWidth="1"/>
    <col min="7682" max="7682" width="16.7109375" style="2" customWidth="1"/>
    <col min="7683" max="7683" width="25.28515625" style="2" customWidth="1"/>
    <col min="7684" max="7684" width="14.5703125" style="2" customWidth="1"/>
    <col min="7685" max="7685" width="17" style="2" customWidth="1"/>
    <col min="7686" max="7686" width="14.140625" style="2" customWidth="1"/>
    <col min="7687" max="7687" width="15.140625" style="2" customWidth="1"/>
    <col min="7688" max="7688" width="19.42578125" style="2" customWidth="1"/>
    <col min="7689" max="7689" width="9.28515625" style="2" customWidth="1"/>
    <col min="7690" max="7690" width="9.85546875" style="2" customWidth="1"/>
    <col min="7691" max="7691" width="8" style="2" customWidth="1"/>
    <col min="7692" max="7692" width="7.85546875" style="2" customWidth="1"/>
    <col min="7693" max="7695" width="0" style="2" hidden="1" customWidth="1"/>
    <col min="7696" max="7936" width="9.140625" style="2"/>
    <col min="7937" max="7937" width="5.7109375" style="2" customWidth="1"/>
    <col min="7938" max="7938" width="16.7109375" style="2" customWidth="1"/>
    <col min="7939" max="7939" width="25.28515625" style="2" customWidth="1"/>
    <col min="7940" max="7940" width="14.5703125" style="2" customWidth="1"/>
    <col min="7941" max="7941" width="17" style="2" customWidth="1"/>
    <col min="7942" max="7942" width="14.140625" style="2" customWidth="1"/>
    <col min="7943" max="7943" width="15.140625" style="2" customWidth="1"/>
    <col min="7944" max="7944" width="19.42578125" style="2" customWidth="1"/>
    <col min="7945" max="7945" width="9.28515625" style="2" customWidth="1"/>
    <col min="7946" max="7946" width="9.85546875" style="2" customWidth="1"/>
    <col min="7947" max="7947" width="8" style="2" customWidth="1"/>
    <col min="7948" max="7948" width="7.85546875" style="2" customWidth="1"/>
    <col min="7949" max="7951" width="0" style="2" hidden="1" customWidth="1"/>
    <col min="7952" max="8192" width="9.140625" style="2"/>
    <col min="8193" max="8193" width="5.7109375" style="2" customWidth="1"/>
    <col min="8194" max="8194" width="16.7109375" style="2" customWidth="1"/>
    <col min="8195" max="8195" width="25.28515625" style="2" customWidth="1"/>
    <col min="8196" max="8196" width="14.5703125" style="2" customWidth="1"/>
    <col min="8197" max="8197" width="17" style="2" customWidth="1"/>
    <col min="8198" max="8198" width="14.140625" style="2" customWidth="1"/>
    <col min="8199" max="8199" width="15.140625" style="2" customWidth="1"/>
    <col min="8200" max="8200" width="19.42578125" style="2" customWidth="1"/>
    <col min="8201" max="8201" width="9.28515625" style="2" customWidth="1"/>
    <col min="8202" max="8202" width="9.85546875" style="2" customWidth="1"/>
    <col min="8203" max="8203" width="8" style="2" customWidth="1"/>
    <col min="8204" max="8204" width="7.85546875" style="2" customWidth="1"/>
    <col min="8205" max="8207" width="0" style="2" hidden="1" customWidth="1"/>
    <col min="8208" max="8448" width="9.140625" style="2"/>
    <col min="8449" max="8449" width="5.7109375" style="2" customWidth="1"/>
    <col min="8450" max="8450" width="16.7109375" style="2" customWidth="1"/>
    <col min="8451" max="8451" width="25.28515625" style="2" customWidth="1"/>
    <col min="8452" max="8452" width="14.5703125" style="2" customWidth="1"/>
    <col min="8453" max="8453" width="17" style="2" customWidth="1"/>
    <col min="8454" max="8454" width="14.140625" style="2" customWidth="1"/>
    <col min="8455" max="8455" width="15.140625" style="2" customWidth="1"/>
    <col min="8456" max="8456" width="19.42578125" style="2" customWidth="1"/>
    <col min="8457" max="8457" width="9.28515625" style="2" customWidth="1"/>
    <col min="8458" max="8458" width="9.85546875" style="2" customWidth="1"/>
    <col min="8459" max="8459" width="8" style="2" customWidth="1"/>
    <col min="8460" max="8460" width="7.85546875" style="2" customWidth="1"/>
    <col min="8461" max="8463" width="0" style="2" hidden="1" customWidth="1"/>
    <col min="8464" max="8704" width="9.140625" style="2"/>
    <col min="8705" max="8705" width="5.7109375" style="2" customWidth="1"/>
    <col min="8706" max="8706" width="16.7109375" style="2" customWidth="1"/>
    <col min="8707" max="8707" width="25.28515625" style="2" customWidth="1"/>
    <col min="8708" max="8708" width="14.5703125" style="2" customWidth="1"/>
    <col min="8709" max="8709" width="17" style="2" customWidth="1"/>
    <col min="8710" max="8710" width="14.140625" style="2" customWidth="1"/>
    <col min="8711" max="8711" width="15.140625" style="2" customWidth="1"/>
    <col min="8712" max="8712" width="19.42578125" style="2" customWidth="1"/>
    <col min="8713" max="8713" width="9.28515625" style="2" customWidth="1"/>
    <col min="8714" max="8714" width="9.85546875" style="2" customWidth="1"/>
    <col min="8715" max="8715" width="8" style="2" customWidth="1"/>
    <col min="8716" max="8716" width="7.85546875" style="2" customWidth="1"/>
    <col min="8717" max="8719" width="0" style="2" hidden="1" customWidth="1"/>
    <col min="8720" max="8960" width="9.140625" style="2"/>
    <col min="8961" max="8961" width="5.7109375" style="2" customWidth="1"/>
    <col min="8962" max="8962" width="16.7109375" style="2" customWidth="1"/>
    <col min="8963" max="8963" width="25.28515625" style="2" customWidth="1"/>
    <col min="8964" max="8964" width="14.5703125" style="2" customWidth="1"/>
    <col min="8965" max="8965" width="17" style="2" customWidth="1"/>
    <col min="8966" max="8966" width="14.140625" style="2" customWidth="1"/>
    <col min="8967" max="8967" width="15.140625" style="2" customWidth="1"/>
    <col min="8968" max="8968" width="19.42578125" style="2" customWidth="1"/>
    <col min="8969" max="8969" width="9.28515625" style="2" customWidth="1"/>
    <col min="8970" max="8970" width="9.85546875" style="2" customWidth="1"/>
    <col min="8971" max="8971" width="8" style="2" customWidth="1"/>
    <col min="8972" max="8972" width="7.85546875" style="2" customWidth="1"/>
    <col min="8973" max="8975" width="0" style="2" hidden="1" customWidth="1"/>
    <col min="8976" max="9216" width="9.140625" style="2"/>
    <col min="9217" max="9217" width="5.7109375" style="2" customWidth="1"/>
    <col min="9218" max="9218" width="16.7109375" style="2" customWidth="1"/>
    <col min="9219" max="9219" width="25.28515625" style="2" customWidth="1"/>
    <col min="9220" max="9220" width="14.5703125" style="2" customWidth="1"/>
    <col min="9221" max="9221" width="17" style="2" customWidth="1"/>
    <col min="9222" max="9222" width="14.140625" style="2" customWidth="1"/>
    <col min="9223" max="9223" width="15.140625" style="2" customWidth="1"/>
    <col min="9224" max="9224" width="19.42578125" style="2" customWidth="1"/>
    <col min="9225" max="9225" width="9.28515625" style="2" customWidth="1"/>
    <col min="9226" max="9226" width="9.85546875" style="2" customWidth="1"/>
    <col min="9227" max="9227" width="8" style="2" customWidth="1"/>
    <col min="9228" max="9228" width="7.85546875" style="2" customWidth="1"/>
    <col min="9229" max="9231" width="0" style="2" hidden="1" customWidth="1"/>
    <col min="9232" max="9472" width="9.140625" style="2"/>
    <col min="9473" max="9473" width="5.7109375" style="2" customWidth="1"/>
    <col min="9474" max="9474" width="16.7109375" style="2" customWidth="1"/>
    <col min="9475" max="9475" width="25.28515625" style="2" customWidth="1"/>
    <col min="9476" max="9476" width="14.5703125" style="2" customWidth="1"/>
    <col min="9477" max="9477" width="17" style="2" customWidth="1"/>
    <col min="9478" max="9478" width="14.140625" style="2" customWidth="1"/>
    <col min="9479" max="9479" width="15.140625" style="2" customWidth="1"/>
    <col min="9480" max="9480" width="19.42578125" style="2" customWidth="1"/>
    <col min="9481" max="9481" width="9.28515625" style="2" customWidth="1"/>
    <col min="9482" max="9482" width="9.85546875" style="2" customWidth="1"/>
    <col min="9483" max="9483" width="8" style="2" customWidth="1"/>
    <col min="9484" max="9484" width="7.85546875" style="2" customWidth="1"/>
    <col min="9485" max="9487" width="0" style="2" hidden="1" customWidth="1"/>
    <col min="9488" max="9728" width="9.140625" style="2"/>
    <col min="9729" max="9729" width="5.7109375" style="2" customWidth="1"/>
    <col min="9730" max="9730" width="16.7109375" style="2" customWidth="1"/>
    <col min="9731" max="9731" width="25.28515625" style="2" customWidth="1"/>
    <col min="9732" max="9732" width="14.5703125" style="2" customWidth="1"/>
    <col min="9733" max="9733" width="17" style="2" customWidth="1"/>
    <col min="9734" max="9734" width="14.140625" style="2" customWidth="1"/>
    <col min="9735" max="9735" width="15.140625" style="2" customWidth="1"/>
    <col min="9736" max="9736" width="19.42578125" style="2" customWidth="1"/>
    <col min="9737" max="9737" width="9.28515625" style="2" customWidth="1"/>
    <col min="9738" max="9738" width="9.85546875" style="2" customWidth="1"/>
    <col min="9739" max="9739" width="8" style="2" customWidth="1"/>
    <col min="9740" max="9740" width="7.85546875" style="2" customWidth="1"/>
    <col min="9741" max="9743" width="0" style="2" hidden="1" customWidth="1"/>
    <col min="9744" max="9984" width="9.140625" style="2"/>
    <col min="9985" max="9985" width="5.7109375" style="2" customWidth="1"/>
    <col min="9986" max="9986" width="16.7109375" style="2" customWidth="1"/>
    <col min="9987" max="9987" width="25.28515625" style="2" customWidth="1"/>
    <col min="9988" max="9988" width="14.5703125" style="2" customWidth="1"/>
    <col min="9989" max="9989" width="17" style="2" customWidth="1"/>
    <col min="9990" max="9990" width="14.140625" style="2" customWidth="1"/>
    <col min="9991" max="9991" width="15.140625" style="2" customWidth="1"/>
    <col min="9992" max="9992" width="19.42578125" style="2" customWidth="1"/>
    <col min="9993" max="9993" width="9.28515625" style="2" customWidth="1"/>
    <col min="9994" max="9994" width="9.85546875" style="2" customWidth="1"/>
    <col min="9995" max="9995" width="8" style="2" customWidth="1"/>
    <col min="9996" max="9996" width="7.85546875" style="2" customWidth="1"/>
    <col min="9997" max="9999" width="0" style="2" hidden="1" customWidth="1"/>
    <col min="10000" max="10240" width="9.140625" style="2"/>
    <col min="10241" max="10241" width="5.7109375" style="2" customWidth="1"/>
    <col min="10242" max="10242" width="16.7109375" style="2" customWidth="1"/>
    <col min="10243" max="10243" width="25.28515625" style="2" customWidth="1"/>
    <col min="10244" max="10244" width="14.5703125" style="2" customWidth="1"/>
    <col min="10245" max="10245" width="17" style="2" customWidth="1"/>
    <col min="10246" max="10246" width="14.140625" style="2" customWidth="1"/>
    <col min="10247" max="10247" width="15.140625" style="2" customWidth="1"/>
    <col min="10248" max="10248" width="19.42578125" style="2" customWidth="1"/>
    <col min="10249" max="10249" width="9.28515625" style="2" customWidth="1"/>
    <col min="10250" max="10250" width="9.85546875" style="2" customWidth="1"/>
    <col min="10251" max="10251" width="8" style="2" customWidth="1"/>
    <col min="10252" max="10252" width="7.85546875" style="2" customWidth="1"/>
    <col min="10253" max="10255" width="0" style="2" hidden="1" customWidth="1"/>
    <col min="10256" max="10496" width="9.140625" style="2"/>
    <col min="10497" max="10497" width="5.7109375" style="2" customWidth="1"/>
    <col min="10498" max="10498" width="16.7109375" style="2" customWidth="1"/>
    <col min="10499" max="10499" width="25.28515625" style="2" customWidth="1"/>
    <col min="10500" max="10500" width="14.5703125" style="2" customWidth="1"/>
    <col min="10501" max="10501" width="17" style="2" customWidth="1"/>
    <col min="10502" max="10502" width="14.140625" style="2" customWidth="1"/>
    <col min="10503" max="10503" width="15.140625" style="2" customWidth="1"/>
    <col min="10504" max="10504" width="19.42578125" style="2" customWidth="1"/>
    <col min="10505" max="10505" width="9.28515625" style="2" customWidth="1"/>
    <col min="10506" max="10506" width="9.85546875" style="2" customWidth="1"/>
    <col min="10507" max="10507" width="8" style="2" customWidth="1"/>
    <col min="10508" max="10508" width="7.85546875" style="2" customWidth="1"/>
    <col min="10509" max="10511" width="0" style="2" hidden="1" customWidth="1"/>
    <col min="10512" max="10752" width="9.140625" style="2"/>
    <col min="10753" max="10753" width="5.7109375" style="2" customWidth="1"/>
    <col min="10754" max="10754" width="16.7109375" style="2" customWidth="1"/>
    <col min="10755" max="10755" width="25.28515625" style="2" customWidth="1"/>
    <col min="10756" max="10756" width="14.5703125" style="2" customWidth="1"/>
    <col min="10757" max="10757" width="17" style="2" customWidth="1"/>
    <col min="10758" max="10758" width="14.140625" style="2" customWidth="1"/>
    <col min="10759" max="10759" width="15.140625" style="2" customWidth="1"/>
    <col min="10760" max="10760" width="19.42578125" style="2" customWidth="1"/>
    <col min="10761" max="10761" width="9.28515625" style="2" customWidth="1"/>
    <col min="10762" max="10762" width="9.85546875" style="2" customWidth="1"/>
    <col min="10763" max="10763" width="8" style="2" customWidth="1"/>
    <col min="10764" max="10764" width="7.85546875" style="2" customWidth="1"/>
    <col min="10765" max="10767" width="0" style="2" hidden="1" customWidth="1"/>
    <col min="10768" max="11008" width="9.140625" style="2"/>
    <col min="11009" max="11009" width="5.7109375" style="2" customWidth="1"/>
    <col min="11010" max="11010" width="16.7109375" style="2" customWidth="1"/>
    <col min="11011" max="11011" width="25.28515625" style="2" customWidth="1"/>
    <col min="11012" max="11012" width="14.5703125" style="2" customWidth="1"/>
    <col min="11013" max="11013" width="17" style="2" customWidth="1"/>
    <col min="11014" max="11014" width="14.140625" style="2" customWidth="1"/>
    <col min="11015" max="11015" width="15.140625" style="2" customWidth="1"/>
    <col min="11016" max="11016" width="19.42578125" style="2" customWidth="1"/>
    <col min="11017" max="11017" width="9.28515625" style="2" customWidth="1"/>
    <col min="11018" max="11018" width="9.85546875" style="2" customWidth="1"/>
    <col min="11019" max="11019" width="8" style="2" customWidth="1"/>
    <col min="11020" max="11020" width="7.85546875" style="2" customWidth="1"/>
    <col min="11021" max="11023" width="0" style="2" hidden="1" customWidth="1"/>
    <col min="11024" max="11264" width="9.140625" style="2"/>
    <col min="11265" max="11265" width="5.7109375" style="2" customWidth="1"/>
    <col min="11266" max="11266" width="16.7109375" style="2" customWidth="1"/>
    <col min="11267" max="11267" width="25.28515625" style="2" customWidth="1"/>
    <col min="11268" max="11268" width="14.5703125" style="2" customWidth="1"/>
    <col min="11269" max="11269" width="17" style="2" customWidth="1"/>
    <col min="11270" max="11270" width="14.140625" style="2" customWidth="1"/>
    <col min="11271" max="11271" width="15.140625" style="2" customWidth="1"/>
    <col min="11272" max="11272" width="19.42578125" style="2" customWidth="1"/>
    <col min="11273" max="11273" width="9.28515625" style="2" customWidth="1"/>
    <col min="11274" max="11274" width="9.85546875" style="2" customWidth="1"/>
    <col min="11275" max="11275" width="8" style="2" customWidth="1"/>
    <col min="11276" max="11276" width="7.85546875" style="2" customWidth="1"/>
    <col min="11277" max="11279" width="0" style="2" hidden="1" customWidth="1"/>
    <col min="11280" max="11520" width="9.140625" style="2"/>
    <col min="11521" max="11521" width="5.7109375" style="2" customWidth="1"/>
    <col min="11522" max="11522" width="16.7109375" style="2" customWidth="1"/>
    <col min="11523" max="11523" width="25.28515625" style="2" customWidth="1"/>
    <col min="11524" max="11524" width="14.5703125" style="2" customWidth="1"/>
    <col min="11525" max="11525" width="17" style="2" customWidth="1"/>
    <col min="11526" max="11526" width="14.140625" style="2" customWidth="1"/>
    <col min="11527" max="11527" width="15.140625" style="2" customWidth="1"/>
    <col min="11528" max="11528" width="19.42578125" style="2" customWidth="1"/>
    <col min="11529" max="11529" width="9.28515625" style="2" customWidth="1"/>
    <col min="11530" max="11530" width="9.85546875" style="2" customWidth="1"/>
    <col min="11531" max="11531" width="8" style="2" customWidth="1"/>
    <col min="11532" max="11532" width="7.85546875" style="2" customWidth="1"/>
    <col min="11533" max="11535" width="0" style="2" hidden="1" customWidth="1"/>
    <col min="11536" max="11776" width="9.140625" style="2"/>
    <col min="11777" max="11777" width="5.7109375" style="2" customWidth="1"/>
    <col min="11778" max="11778" width="16.7109375" style="2" customWidth="1"/>
    <col min="11779" max="11779" width="25.28515625" style="2" customWidth="1"/>
    <col min="11780" max="11780" width="14.5703125" style="2" customWidth="1"/>
    <col min="11781" max="11781" width="17" style="2" customWidth="1"/>
    <col min="11782" max="11782" width="14.140625" style="2" customWidth="1"/>
    <col min="11783" max="11783" width="15.140625" style="2" customWidth="1"/>
    <col min="11784" max="11784" width="19.42578125" style="2" customWidth="1"/>
    <col min="11785" max="11785" width="9.28515625" style="2" customWidth="1"/>
    <col min="11786" max="11786" width="9.85546875" style="2" customWidth="1"/>
    <col min="11787" max="11787" width="8" style="2" customWidth="1"/>
    <col min="11788" max="11788" width="7.85546875" style="2" customWidth="1"/>
    <col min="11789" max="11791" width="0" style="2" hidden="1" customWidth="1"/>
    <col min="11792" max="12032" width="9.140625" style="2"/>
    <col min="12033" max="12033" width="5.7109375" style="2" customWidth="1"/>
    <col min="12034" max="12034" width="16.7109375" style="2" customWidth="1"/>
    <col min="12035" max="12035" width="25.28515625" style="2" customWidth="1"/>
    <col min="12036" max="12036" width="14.5703125" style="2" customWidth="1"/>
    <col min="12037" max="12037" width="17" style="2" customWidth="1"/>
    <col min="12038" max="12038" width="14.140625" style="2" customWidth="1"/>
    <col min="12039" max="12039" width="15.140625" style="2" customWidth="1"/>
    <col min="12040" max="12040" width="19.42578125" style="2" customWidth="1"/>
    <col min="12041" max="12041" width="9.28515625" style="2" customWidth="1"/>
    <col min="12042" max="12042" width="9.85546875" style="2" customWidth="1"/>
    <col min="12043" max="12043" width="8" style="2" customWidth="1"/>
    <col min="12044" max="12044" width="7.85546875" style="2" customWidth="1"/>
    <col min="12045" max="12047" width="0" style="2" hidden="1" customWidth="1"/>
    <col min="12048" max="12288" width="9.140625" style="2"/>
    <col min="12289" max="12289" width="5.7109375" style="2" customWidth="1"/>
    <col min="12290" max="12290" width="16.7109375" style="2" customWidth="1"/>
    <col min="12291" max="12291" width="25.28515625" style="2" customWidth="1"/>
    <col min="12292" max="12292" width="14.5703125" style="2" customWidth="1"/>
    <col min="12293" max="12293" width="17" style="2" customWidth="1"/>
    <col min="12294" max="12294" width="14.140625" style="2" customWidth="1"/>
    <col min="12295" max="12295" width="15.140625" style="2" customWidth="1"/>
    <col min="12296" max="12296" width="19.42578125" style="2" customWidth="1"/>
    <col min="12297" max="12297" width="9.28515625" style="2" customWidth="1"/>
    <col min="12298" max="12298" width="9.85546875" style="2" customWidth="1"/>
    <col min="12299" max="12299" width="8" style="2" customWidth="1"/>
    <col min="12300" max="12300" width="7.85546875" style="2" customWidth="1"/>
    <col min="12301" max="12303" width="0" style="2" hidden="1" customWidth="1"/>
    <col min="12304" max="12544" width="9.140625" style="2"/>
    <col min="12545" max="12545" width="5.7109375" style="2" customWidth="1"/>
    <col min="12546" max="12546" width="16.7109375" style="2" customWidth="1"/>
    <col min="12547" max="12547" width="25.28515625" style="2" customWidth="1"/>
    <col min="12548" max="12548" width="14.5703125" style="2" customWidth="1"/>
    <col min="12549" max="12549" width="17" style="2" customWidth="1"/>
    <col min="12550" max="12550" width="14.140625" style="2" customWidth="1"/>
    <col min="12551" max="12551" width="15.140625" style="2" customWidth="1"/>
    <col min="12552" max="12552" width="19.42578125" style="2" customWidth="1"/>
    <col min="12553" max="12553" width="9.28515625" style="2" customWidth="1"/>
    <col min="12554" max="12554" width="9.85546875" style="2" customWidth="1"/>
    <col min="12555" max="12555" width="8" style="2" customWidth="1"/>
    <col min="12556" max="12556" width="7.85546875" style="2" customWidth="1"/>
    <col min="12557" max="12559" width="0" style="2" hidden="1" customWidth="1"/>
    <col min="12560" max="12800" width="9.140625" style="2"/>
    <col min="12801" max="12801" width="5.7109375" style="2" customWidth="1"/>
    <col min="12802" max="12802" width="16.7109375" style="2" customWidth="1"/>
    <col min="12803" max="12803" width="25.28515625" style="2" customWidth="1"/>
    <col min="12804" max="12804" width="14.5703125" style="2" customWidth="1"/>
    <col min="12805" max="12805" width="17" style="2" customWidth="1"/>
    <col min="12806" max="12806" width="14.140625" style="2" customWidth="1"/>
    <col min="12807" max="12807" width="15.140625" style="2" customWidth="1"/>
    <col min="12808" max="12808" width="19.42578125" style="2" customWidth="1"/>
    <col min="12809" max="12809" width="9.28515625" style="2" customWidth="1"/>
    <col min="12810" max="12810" width="9.85546875" style="2" customWidth="1"/>
    <col min="12811" max="12811" width="8" style="2" customWidth="1"/>
    <col min="12812" max="12812" width="7.85546875" style="2" customWidth="1"/>
    <col min="12813" max="12815" width="0" style="2" hidden="1" customWidth="1"/>
    <col min="12816" max="13056" width="9.140625" style="2"/>
    <col min="13057" max="13057" width="5.7109375" style="2" customWidth="1"/>
    <col min="13058" max="13058" width="16.7109375" style="2" customWidth="1"/>
    <col min="13059" max="13059" width="25.28515625" style="2" customWidth="1"/>
    <col min="13060" max="13060" width="14.5703125" style="2" customWidth="1"/>
    <col min="13061" max="13061" width="17" style="2" customWidth="1"/>
    <col min="13062" max="13062" width="14.140625" style="2" customWidth="1"/>
    <col min="13063" max="13063" width="15.140625" style="2" customWidth="1"/>
    <col min="13064" max="13064" width="19.42578125" style="2" customWidth="1"/>
    <col min="13065" max="13065" width="9.28515625" style="2" customWidth="1"/>
    <col min="13066" max="13066" width="9.85546875" style="2" customWidth="1"/>
    <col min="13067" max="13067" width="8" style="2" customWidth="1"/>
    <col min="13068" max="13068" width="7.85546875" style="2" customWidth="1"/>
    <col min="13069" max="13071" width="0" style="2" hidden="1" customWidth="1"/>
    <col min="13072" max="13312" width="9.140625" style="2"/>
    <col min="13313" max="13313" width="5.7109375" style="2" customWidth="1"/>
    <col min="13314" max="13314" width="16.7109375" style="2" customWidth="1"/>
    <col min="13315" max="13315" width="25.28515625" style="2" customWidth="1"/>
    <col min="13316" max="13316" width="14.5703125" style="2" customWidth="1"/>
    <col min="13317" max="13317" width="17" style="2" customWidth="1"/>
    <col min="13318" max="13318" width="14.140625" style="2" customWidth="1"/>
    <col min="13319" max="13319" width="15.140625" style="2" customWidth="1"/>
    <col min="13320" max="13320" width="19.42578125" style="2" customWidth="1"/>
    <col min="13321" max="13321" width="9.28515625" style="2" customWidth="1"/>
    <col min="13322" max="13322" width="9.85546875" style="2" customWidth="1"/>
    <col min="13323" max="13323" width="8" style="2" customWidth="1"/>
    <col min="13324" max="13324" width="7.85546875" style="2" customWidth="1"/>
    <col min="13325" max="13327" width="0" style="2" hidden="1" customWidth="1"/>
    <col min="13328" max="13568" width="9.140625" style="2"/>
    <col min="13569" max="13569" width="5.7109375" style="2" customWidth="1"/>
    <col min="13570" max="13570" width="16.7109375" style="2" customWidth="1"/>
    <col min="13571" max="13571" width="25.28515625" style="2" customWidth="1"/>
    <col min="13572" max="13572" width="14.5703125" style="2" customWidth="1"/>
    <col min="13573" max="13573" width="17" style="2" customWidth="1"/>
    <col min="13574" max="13574" width="14.140625" style="2" customWidth="1"/>
    <col min="13575" max="13575" width="15.140625" style="2" customWidth="1"/>
    <col min="13576" max="13576" width="19.42578125" style="2" customWidth="1"/>
    <col min="13577" max="13577" width="9.28515625" style="2" customWidth="1"/>
    <col min="13578" max="13578" width="9.85546875" style="2" customWidth="1"/>
    <col min="13579" max="13579" width="8" style="2" customWidth="1"/>
    <col min="13580" max="13580" width="7.85546875" style="2" customWidth="1"/>
    <col min="13581" max="13583" width="0" style="2" hidden="1" customWidth="1"/>
    <col min="13584" max="13824" width="9.140625" style="2"/>
    <col min="13825" max="13825" width="5.7109375" style="2" customWidth="1"/>
    <col min="13826" max="13826" width="16.7109375" style="2" customWidth="1"/>
    <col min="13827" max="13827" width="25.28515625" style="2" customWidth="1"/>
    <col min="13828" max="13828" width="14.5703125" style="2" customWidth="1"/>
    <col min="13829" max="13829" width="17" style="2" customWidth="1"/>
    <col min="13830" max="13830" width="14.140625" style="2" customWidth="1"/>
    <col min="13831" max="13831" width="15.140625" style="2" customWidth="1"/>
    <col min="13832" max="13832" width="19.42578125" style="2" customWidth="1"/>
    <col min="13833" max="13833" width="9.28515625" style="2" customWidth="1"/>
    <col min="13834" max="13834" width="9.85546875" style="2" customWidth="1"/>
    <col min="13835" max="13835" width="8" style="2" customWidth="1"/>
    <col min="13836" max="13836" width="7.85546875" style="2" customWidth="1"/>
    <col min="13837" max="13839" width="0" style="2" hidden="1" customWidth="1"/>
    <col min="13840" max="14080" width="9.140625" style="2"/>
    <col min="14081" max="14081" width="5.7109375" style="2" customWidth="1"/>
    <col min="14082" max="14082" width="16.7109375" style="2" customWidth="1"/>
    <col min="14083" max="14083" width="25.28515625" style="2" customWidth="1"/>
    <col min="14084" max="14084" width="14.5703125" style="2" customWidth="1"/>
    <col min="14085" max="14085" width="17" style="2" customWidth="1"/>
    <col min="14086" max="14086" width="14.140625" style="2" customWidth="1"/>
    <col min="14087" max="14087" width="15.140625" style="2" customWidth="1"/>
    <col min="14088" max="14088" width="19.42578125" style="2" customWidth="1"/>
    <col min="14089" max="14089" width="9.28515625" style="2" customWidth="1"/>
    <col min="14090" max="14090" width="9.85546875" style="2" customWidth="1"/>
    <col min="14091" max="14091" width="8" style="2" customWidth="1"/>
    <col min="14092" max="14092" width="7.85546875" style="2" customWidth="1"/>
    <col min="14093" max="14095" width="0" style="2" hidden="1" customWidth="1"/>
    <col min="14096" max="14336" width="9.140625" style="2"/>
    <col min="14337" max="14337" width="5.7109375" style="2" customWidth="1"/>
    <col min="14338" max="14338" width="16.7109375" style="2" customWidth="1"/>
    <col min="14339" max="14339" width="25.28515625" style="2" customWidth="1"/>
    <col min="14340" max="14340" width="14.5703125" style="2" customWidth="1"/>
    <col min="14341" max="14341" width="17" style="2" customWidth="1"/>
    <col min="14342" max="14342" width="14.140625" style="2" customWidth="1"/>
    <col min="14343" max="14343" width="15.140625" style="2" customWidth="1"/>
    <col min="14344" max="14344" width="19.42578125" style="2" customWidth="1"/>
    <col min="14345" max="14345" width="9.28515625" style="2" customWidth="1"/>
    <col min="14346" max="14346" width="9.85546875" style="2" customWidth="1"/>
    <col min="14347" max="14347" width="8" style="2" customWidth="1"/>
    <col min="14348" max="14348" width="7.85546875" style="2" customWidth="1"/>
    <col min="14349" max="14351" width="0" style="2" hidden="1" customWidth="1"/>
    <col min="14352" max="14592" width="9.140625" style="2"/>
    <col min="14593" max="14593" width="5.7109375" style="2" customWidth="1"/>
    <col min="14594" max="14594" width="16.7109375" style="2" customWidth="1"/>
    <col min="14595" max="14595" width="25.28515625" style="2" customWidth="1"/>
    <col min="14596" max="14596" width="14.5703125" style="2" customWidth="1"/>
    <col min="14597" max="14597" width="17" style="2" customWidth="1"/>
    <col min="14598" max="14598" width="14.140625" style="2" customWidth="1"/>
    <col min="14599" max="14599" width="15.140625" style="2" customWidth="1"/>
    <col min="14600" max="14600" width="19.42578125" style="2" customWidth="1"/>
    <col min="14601" max="14601" width="9.28515625" style="2" customWidth="1"/>
    <col min="14602" max="14602" width="9.85546875" style="2" customWidth="1"/>
    <col min="14603" max="14603" width="8" style="2" customWidth="1"/>
    <col min="14604" max="14604" width="7.85546875" style="2" customWidth="1"/>
    <col min="14605" max="14607" width="0" style="2" hidden="1" customWidth="1"/>
    <col min="14608" max="14848" width="9.140625" style="2"/>
    <col min="14849" max="14849" width="5.7109375" style="2" customWidth="1"/>
    <col min="14850" max="14850" width="16.7109375" style="2" customWidth="1"/>
    <col min="14851" max="14851" width="25.28515625" style="2" customWidth="1"/>
    <col min="14852" max="14852" width="14.5703125" style="2" customWidth="1"/>
    <col min="14853" max="14853" width="17" style="2" customWidth="1"/>
    <col min="14854" max="14854" width="14.140625" style="2" customWidth="1"/>
    <col min="14855" max="14855" width="15.140625" style="2" customWidth="1"/>
    <col min="14856" max="14856" width="19.42578125" style="2" customWidth="1"/>
    <col min="14857" max="14857" width="9.28515625" style="2" customWidth="1"/>
    <col min="14858" max="14858" width="9.85546875" style="2" customWidth="1"/>
    <col min="14859" max="14859" width="8" style="2" customWidth="1"/>
    <col min="14860" max="14860" width="7.85546875" style="2" customWidth="1"/>
    <col min="14861" max="14863" width="0" style="2" hidden="1" customWidth="1"/>
    <col min="14864" max="15104" width="9.140625" style="2"/>
    <col min="15105" max="15105" width="5.7109375" style="2" customWidth="1"/>
    <col min="15106" max="15106" width="16.7109375" style="2" customWidth="1"/>
    <col min="15107" max="15107" width="25.28515625" style="2" customWidth="1"/>
    <col min="15108" max="15108" width="14.5703125" style="2" customWidth="1"/>
    <col min="15109" max="15109" width="17" style="2" customWidth="1"/>
    <col min="15110" max="15110" width="14.140625" style="2" customWidth="1"/>
    <col min="15111" max="15111" width="15.140625" style="2" customWidth="1"/>
    <col min="15112" max="15112" width="19.42578125" style="2" customWidth="1"/>
    <col min="15113" max="15113" width="9.28515625" style="2" customWidth="1"/>
    <col min="15114" max="15114" width="9.85546875" style="2" customWidth="1"/>
    <col min="15115" max="15115" width="8" style="2" customWidth="1"/>
    <col min="15116" max="15116" width="7.85546875" style="2" customWidth="1"/>
    <col min="15117" max="15119" width="0" style="2" hidden="1" customWidth="1"/>
    <col min="15120" max="15360" width="9.140625" style="2"/>
    <col min="15361" max="15361" width="5.7109375" style="2" customWidth="1"/>
    <col min="15362" max="15362" width="16.7109375" style="2" customWidth="1"/>
    <col min="15363" max="15363" width="25.28515625" style="2" customWidth="1"/>
    <col min="15364" max="15364" width="14.5703125" style="2" customWidth="1"/>
    <col min="15365" max="15365" width="17" style="2" customWidth="1"/>
    <col min="15366" max="15366" width="14.140625" style="2" customWidth="1"/>
    <col min="15367" max="15367" width="15.140625" style="2" customWidth="1"/>
    <col min="15368" max="15368" width="19.42578125" style="2" customWidth="1"/>
    <col min="15369" max="15369" width="9.28515625" style="2" customWidth="1"/>
    <col min="15370" max="15370" width="9.85546875" style="2" customWidth="1"/>
    <col min="15371" max="15371" width="8" style="2" customWidth="1"/>
    <col min="15372" max="15372" width="7.85546875" style="2" customWidth="1"/>
    <col min="15373" max="15375" width="0" style="2" hidden="1" customWidth="1"/>
    <col min="15376" max="15616" width="9.140625" style="2"/>
    <col min="15617" max="15617" width="5.7109375" style="2" customWidth="1"/>
    <col min="15618" max="15618" width="16.7109375" style="2" customWidth="1"/>
    <col min="15619" max="15619" width="25.28515625" style="2" customWidth="1"/>
    <col min="15620" max="15620" width="14.5703125" style="2" customWidth="1"/>
    <col min="15621" max="15621" width="17" style="2" customWidth="1"/>
    <col min="15622" max="15622" width="14.140625" style="2" customWidth="1"/>
    <col min="15623" max="15623" width="15.140625" style="2" customWidth="1"/>
    <col min="15624" max="15624" width="19.42578125" style="2" customWidth="1"/>
    <col min="15625" max="15625" width="9.28515625" style="2" customWidth="1"/>
    <col min="15626" max="15626" width="9.85546875" style="2" customWidth="1"/>
    <col min="15627" max="15627" width="8" style="2" customWidth="1"/>
    <col min="15628" max="15628" width="7.85546875" style="2" customWidth="1"/>
    <col min="15629" max="15631" width="0" style="2" hidden="1" customWidth="1"/>
    <col min="15632" max="15872" width="9.140625" style="2"/>
    <col min="15873" max="15873" width="5.7109375" style="2" customWidth="1"/>
    <col min="15874" max="15874" width="16.7109375" style="2" customWidth="1"/>
    <col min="15875" max="15875" width="25.28515625" style="2" customWidth="1"/>
    <col min="15876" max="15876" width="14.5703125" style="2" customWidth="1"/>
    <col min="15877" max="15877" width="17" style="2" customWidth="1"/>
    <col min="15878" max="15878" width="14.140625" style="2" customWidth="1"/>
    <col min="15879" max="15879" width="15.140625" style="2" customWidth="1"/>
    <col min="15880" max="15880" width="19.42578125" style="2" customWidth="1"/>
    <col min="15881" max="15881" width="9.28515625" style="2" customWidth="1"/>
    <col min="15882" max="15882" width="9.85546875" style="2" customWidth="1"/>
    <col min="15883" max="15883" width="8" style="2" customWidth="1"/>
    <col min="15884" max="15884" width="7.85546875" style="2" customWidth="1"/>
    <col min="15885" max="15887" width="0" style="2" hidden="1" customWidth="1"/>
    <col min="15888" max="16128" width="9.140625" style="2"/>
    <col min="16129" max="16129" width="5.7109375" style="2" customWidth="1"/>
    <col min="16130" max="16130" width="16.7109375" style="2" customWidth="1"/>
    <col min="16131" max="16131" width="25.28515625" style="2" customWidth="1"/>
    <col min="16132" max="16132" width="14.5703125" style="2" customWidth="1"/>
    <col min="16133" max="16133" width="17" style="2" customWidth="1"/>
    <col min="16134" max="16134" width="14.140625" style="2" customWidth="1"/>
    <col min="16135" max="16135" width="15.140625" style="2" customWidth="1"/>
    <col min="16136" max="16136" width="19.42578125" style="2" customWidth="1"/>
    <col min="16137" max="16137" width="9.28515625" style="2" customWidth="1"/>
    <col min="16138" max="16138" width="9.85546875" style="2" customWidth="1"/>
    <col min="16139" max="16139" width="8" style="2" customWidth="1"/>
    <col min="16140" max="16140" width="7.85546875" style="2" customWidth="1"/>
    <col min="16141" max="16143" width="0" style="2" hidden="1" customWidth="1"/>
    <col min="16144" max="16384" width="9.140625" style="2"/>
  </cols>
  <sheetData>
    <row r="1" spans="2:18" ht="25.15" customHeight="1">
      <c r="H1" s="492" t="s">
        <v>245</v>
      </c>
      <c r="I1" s="493"/>
    </row>
    <row r="2" spans="2:18" ht="12" customHeight="1">
      <c r="D2" s="60"/>
      <c r="E2" s="60"/>
      <c r="F2" s="494" t="s">
        <v>246</v>
      </c>
      <c r="G2" s="495"/>
      <c r="H2" s="495"/>
      <c r="I2" s="496"/>
      <c r="J2" s="4"/>
      <c r="K2" s="4"/>
    </row>
    <row r="3" spans="2:18" ht="12" customHeight="1">
      <c r="D3" s="60"/>
      <c r="E3" s="60"/>
      <c r="F3" s="494" t="s">
        <v>247</v>
      </c>
      <c r="G3" s="495"/>
      <c r="H3" s="495"/>
      <c r="I3" s="4"/>
      <c r="J3" s="4"/>
      <c r="K3" s="4"/>
    </row>
    <row r="4" spans="2:18" ht="12" customHeight="1">
      <c r="D4" s="60"/>
      <c r="E4" s="60"/>
      <c r="F4" s="494" t="s">
        <v>248</v>
      </c>
      <c r="G4" s="495"/>
      <c r="H4" s="495"/>
      <c r="I4" s="4"/>
      <c r="J4" s="4"/>
      <c r="K4" s="4"/>
    </row>
    <row r="5" spans="2:18" ht="12" customHeight="1">
      <c r="D5" s="60"/>
      <c r="E5" s="60"/>
      <c r="F5" s="60" t="s">
        <v>249</v>
      </c>
      <c r="G5" s="60"/>
      <c r="H5" s="60"/>
      <c r="I5" s="60"/>
      <c r="J5" s="4"/>
      <c r="K5" s="4"/>
    </row>
    <row r="6" spans="2:18" ht="21.75" customHeight="1">
      <c r="C6" s="497" t="s">
        <v>250</v>
      </c>
      <c r="D6" s="497"/>
      <c r="E6" s="497"/>
      <c r="F6" s="497"/>
      <c r="G6" s="497"/>
      <c r="H6" s="497"/>
      <c r="I6" s="5"/>
      <c r="J6" s="61"/>
      <c r="K6" s="60"/>
    </row>
    <row r="7" spans="2:18" ht="9" customHeight="1">
      <c r="B7" s="6"/>
      <c r="C7" s="5"/>
      <c r="D7" s="5"/>
      <c r="E7" s="5"/>
      <c r="F7" s="5"/>
      <c r="G7" s="5"/>
      <c r="H7" s="5"/>
      <c r="I7" s="6"/>
      <c r="J7" s="6"/>
      <c r="K7" s="6"/>
    </row>
    <row r="8" spans="2:18" ht="15.75" customHeight="1">
      <c r="B8" s="7"/>
      <c r="C8" s="8"/>
      <c r="D8" s="8"/>
      <c r="E8" s="64" t="s">
        <v>316</v>
      </c>
      <c r="F8" s="8"/>
      <c r="G8" s="8"/>
      <c r="H8" s="8"/>
      <c r="I8" s="7"/>
      <c r="J8" s="7"/>
      <c r="K8" s="7"/>
      <c r="L8" s="9"/>
      <c r="M8" s="9"/>
      <c r="N8" s="10"/>
      <c r="O8" s="10"/>
      <c r="P8" s="10"/>
      <c r="Q8" s="10"/>
      <c r="R8" s="10"/>
    </row>
    <row r="9" spans="2:18" ht="19.5" customHeight="1">
      <c r="C9" s="491" t="s">
        <v>251</v>
      </c>
      <c r="D9" s="491"/>
      <c r="E9" s="491"/>
      <c r="F9" s="491"/>
      <c r="G9" s="491"/>
      <c r="H9" s="49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2:18" ht="36" customHeight="1">
      <c r="B10" s="481" t="s">
        <v>412</v>
      </c>
      <c r="C10" s="481"/>
      <c r="D10" s="481"/>
      <c r="E10" s="481"/>
      <c r="F10" s="481"/>
      <c r="G10" s="481"/>
      <c r="H10" s="481"/>
      <c r="I10" s="12"/>
      <c r="J10" s="12"/>
      <c r="K10" s="12"/>
      <c r="L10" s="13"/>
      <c r="M10" s="13"/>
      <c r="N10" s="13"/>
      <c r="O10" s="13"/>
      <c r="P10" s="13"/>
      <c r="Q10" s="13"/>
      <c r="R10" s="13"/>
    </row>
    <row r="11" spans="2:18" ht="28.5" customHeight="1">
      <c r="C11" s="14"/>
      <c r="D11" s="14"/>
      <c r="E11" s="15" t="s">
        <v>413</v>
      </c>
      <c r="F11" s="15"/>
    </row>
    <row r="12" spans="2:18" ht="12.75">
      <c r="C12" s="14"/>
      <c r="D12" s="482" t="s">
        <v>339</v>
      </c>
      <c r="E12" s="482"/>
      <c r="F12" s="2"/>
    </row>
    <row r="13" spans="2:18" ht="12.75">
      <c r="C13" s="14"/>
      <c r="D13" s="2"/>
      <c r="E13" s="16" t="s">
        <v>252</v>
      </c>
      <c r="F13" s="62"/>
    </row>
    <row r="14" spans="2:18" ht="12.75">
      <c r="C14" s="2"/>
      <c r="D14" s="2"/>
      <c r="E14" s="17" t="s">
        <v>253</v>
      </c>
      <c r="F14" s="17"/>
    </row>
    <row r="15" spans="2:18" ht="1.1499999999999999" customHeight="1">
      <c r="B15" s="18"/>
      <c r="H15" s="9"/>
    </row>
    <row r="16" spans="2:18" ht="17.25" customHeight="1">
      <c r="B16" s="19"/>
      <c r="H16" s="20" t="s">
        <v>230</v>
      </c>
    </row>
    <row r="17" spans="2:12" ht="22.5" customHeight="1">
      <c r="B17" s="483" t="s">
        <v>254</v>
      </c>
      <c r="C17" s="483" t="s">
        <v>255</v>
      </c>
      <c r="D17" s="485" t="s">
        <v>256</v>
      </c>
      <c r="E17" s="486"/>
      <c r="F17" s="486"/>
      <c r="G17" s="486"/>
      <c r="H17" s="487"/>
    </row>
    <row r="18" spans="2:12" ht="21" hidden="1" customHeight="1">
      <c r="B18" s="484"/>
      <c r="C18" s="484"/>
      <c r="D18" s="66"/>
      <c r="E18" s="67"/>
      <c r="F18" s="67"/>
      <c r="G18" s="67"/>
      <c r="H18" s="68"/>
    </row>
    <row r="19" spans="2:12" ht="12.75" hidden="1" customHeight="1">
      <c r="B19" s="484"/>
      <c r="C19" s="484"/>
      <c r="D19" s="483" t="s">
        <v>257</v>
      </c>
      <c r="E19" s="483" t="s">
        <v>258</v>
      </c>
      <c r="F19" s="489" t="s">
        <v>259</v>
      </c>
      <c r="G19" s="483" t="s">
        <v>260</v>
      </c>
      <c r="H19" s="483" t="s">
        <v>261</v>
      </c>
    </row>
    <row r="20" spans="2:12" ht="47.25" customHeight="1">
      <c r="B20" s="484"/>
      <c r="C20" s="484"/>
      <c r="D20" s="488"/>
      <c r="E20" s="488"/>
      <c r="F20" s="490"/>
      <c r="G20" s="488"/>
      <c r="H20" s="488"/>
    </row>
    <row r="21" spans="2:12" ht="11.25" customHeight="1">
      <c r="B21" s="63">
        <v>1</v>
      </c>
      <c r="C21" s="21">
        <v>2</v>
      </c>
      <c r="D21" s="63">
        <v>3</v>
      </c>
      <c r="E21" s="63">
        <v>4</v>
      </c>
      <c r="F21" s="63">
        <v>5</v>
      </c>
      <c r="G21" s="63">
        <v>6</v>
      </c>
      <c r="H21" s="63">
        <v>7</v>
      </c>
    </row>
    <row r="22" spans="2:12" ht="14.25" customHeight="1">
      <c r="B22" s="22">
        <v>731</v>
      </c>
      <c r="C22" s="22" t="s">
        <v>408</v>
      </c>
      <c r="D22" s="23">
        <v>29.2</v>
      </c>
      <c r="E22" s="24">
        <v>87.6</v>
      </c>
      <c r="F22" s="24">
        <v>0</v>
      </c>
      <c r="G22" s="24">
        <v>0</v>
      </c>
      <c r="H22" s="25">
        <f>SUM(D22+E22-F22)</f>
        <v>116.8</v>
      </c>
    </row>
    <row r="23" spans="2:12" ht="14.45" customHeight="1">
      <c r="B23" s="26"/>
      <c r="C23" s="26" t="s">
        <v>409</v>
      </c>
      <c r="D23" s="27"/>
      <c r="E23" s="28"/>
      <c r="F23" s="28"/>
      <c r="G23" s="29"/>
      <c r="H23" s="25">
        <f t="shared" ref="H23:H24" si="0">SUM(D23+E23-F23)</f>
        <v>0</v>
      </c>
    </row>
    <row r="24" spans="2:12" ht="14.45" customHeight="1">
      <c r="B24" s="30">
        <v>741</v>
      </c>
      <c r="C24" s="22" t="s">
        <v>407</v>
      </c>
      <c r="D24" s="31">
        <v>3706.4</v>
      </c>
      <c r="E24" s="162">
        <v>25211.599999999999</v>
      </c>
      <c r="F24" s="24">
        <v>18615.72</v>
      </c>
      <c r="G24" s="33">
        <v>0</v>
      </c>
      <c r="H24" s="25">
        <f t="shared" si="0"/>
        <v>10302.279999999999</v>
      </c>
    </row>
    <row r="25" spans="2:12" ht="14.45" customHeight="1">
      <c r="B25" s="34"/>
      <c r="C25" s="26" t="s">
        <v>262</v>
      </c>
      <c r="D25" s="35"/>
      <c r="E25" s="36"/>
      <c r="F25" s="36"/>
      <c r="G25" s="37"/>
      <c r="H25" s="38"/>
    </row>
    <row r="26" spans="2:12" ht="14.45" customHeight="1">
      <c r="B26" s="34"/>
      <c r="C26" s="34"/>
      <c r="D26" s="35"/>
      <c r="E26" s="36"/>
      <c r="F26" s="36"/>
      <c r="G26" s="37"/>
      <c r="H26" s="38"/>
    </row>
    <row r="27" spans="2:12" ht="14.45" customHeight="1">
      <c r="B27" s="39"/>
      <c r="C27" s="40" t="s">
        <v>263</v>
      </c>
      <c r="D27" s="41">
        <f>SUM(D22:D26)</f>
        <v>3735.6</v>
      </c>
      <c r="E27" s="41">
        <f>SUM(E22:E26)</f>
        <v>25299.199999999997</v>
      </c>
      <c r="F27" s="41">
        <f>SUM(F22:F26)</f>
        <v>18615.72</v>
      </c>
      <c r="G27" s="37">
        <v>0</v>
      </c>
      <c r="H27" s="37">
        <f>SUM(D27+E27-F27)</f>
        <v>10419.079999999994</v>
      </c>
    </row>
    <row r="28" spans="2:12">
      <c r="B28" s="9"/>
      <c r="C28" s="42"/>
      <c r="D28" s="42"/>
      <c r="E28" s="32"/>
      <c r="F28" s="42"/>
      <c r="G28" s="9"/>
    </row>
    <row r="29" spans="2:12" ht="12.75">
      <c r="B29" s="474"/>
      <c r="C29" s="474"/>
      <c r="D29" s="474"/>
      <c r="E29" s="474"/>
      <c r="F29" s="474"/>
      <c r="G29" s="474"/>
    </row>
    <row r="30" spans="2:12" ht="15.75">
      <c r="B30" s="312" t="s">
        <v>425</v>
      </c>
      <c r="C30" s="312"/>
      <c r="D30" s="312"/>
      <c r="E30" s="312"/>
      <c r="F30" s="311"/>
      <c r="G30" s="410" t="s">
        <v>418</v>
      </c>
      <c r="H30" s="410"/>
      <c r="I30" s="410"/>
      <c r="J30" s="43"/>
      <c r="L30" s="44"/>
    </row>
    <row r="31" spans="2:12" ht="19.149999999999999" customHeight="1">
      <c r="B31" s="476" t="s">
        <v>264</v>
      </c>
      <c r="C31" s="476"/>
      <c r="D31" s="45"/>
      <c r="E31" s="65" t="s">
        <v>198</v>
      </c>
      <c r="F31" s="65"/>
      <c r="G31" s="475" t="s">
        <v>199</v>
      </c>
      <c r="H31" s="475"/>
      <c r="I31" s="46"/>
      <c r="J31" s="47"/>
      <c r="L31" s="48"/>
    </row>
    <row r="32" spans="2:12" ht="15.75" hidden="1">
      <c r="C32" s="2"/>
      <c r="D32" s="49"/>
      <c r="E32" s="2"/>
      <c r="F32" s="2"/>
      <c r="I32" s="49"/>
      <c r="J32" s="50"/>
      <c r="K32" s="50"/>
      <c r="L32" s="44"/>
    </row>
    <row r="33" spans="1:14" ht="32.25" customHeight="1">
      <c r="B33" s="477" t="s">
        <v>359</v>
      </c>
      <c r="C33" s="477"/>
      <c r="D33" s="74"/>
      <c r="E33" s="74"/>
      <c r="F33" s="2"/>
      <c r="G33" s="478" t="s">
        <v>365</v>
      </c>
      <c r="H33" s="478"/>
      <c r="I33" s="51"/>
      <c r="J33" s="52"/>
      <c r="L33" s="53"/>
      <c r="N33" s="54"/>
    </row>
    <row r="34" spans="1:14" ht="29.25" customHeight="1">
      <c r="B34" s="479" t="s">
        <v>369</v>
      </c>
      <c r="C34" s="480"/>
      <c r="D34" s="480"/>
      <c r="E34" s="480"/>
      <c r="F34" s="65"/>
      <c r="G34" s="475" t="s">
        <v>199</v>
      </c>
      <c r="H34" s="475"/>
      <c r="I34" s="55"/>
      <c r="J34" s="56"/>
      <c r="L34" s="57"/>
      <c r="N34" s="58"/>
    </row>
    <row r="35" spans="1:14" ht="12.75">
      <c r="A35" s="414" t="s">
        <v>410</v>
      </c>
      <c r="B35" s="414"/>
      <c r="C35" s="414"/>
      <c r="D35" s="414"/>
      <c r="E35" s="414"/>
      <c r="F35" s="414"/>
      <c r="G35" s="414"/>
      <c r="H35" s="6"/>
      <c r="I35" s="6"/>
      <c r="J35" s="6"/>
      <c r="K35" s="6"/>
    </row>
    <row r="36" spans="1:14" ht="12.75">
      <c r="A36" s="70" t="s">
        <v>396</v>
      </c>
      <c r="B36" s="70"/>
      <c r="C36" s="70"/>
      <c r="D36" s="70"/>
      <c r="E36" s="70"/>
      <c r="F36" s="70"/>
      <c r="G36" s="70"/>
      <c r="H36" s="6"/>
      <c r="I36" s="6"/>
      <c r="J36" s="6"/>
      <c r="K36" s="6"/>
    </row>
    <row r="37" spans="1:14">
      <c r="B37" s="6"/>
      <c r="C37" s="59"/>
      <c r="D37" s="59"/>
      <c r="E37" s="59"/>
      <c r="F37" s="59"/>
      <c r="G37" s="6"/>
      <c r="H37" s="6"/>
      <c r="I37" s="6"/>
      <c r="J37" s="6"/>
      <c r="K37" s="6"/>
    </row>
    <row r="38" spans="1:14">
      <c r="B38" s="6"/>
      <c r="C38" s="59"/>
      <c r="D38" s="59"/>
      <c r="E38" s="59"/>
      <c r="F38" s="59"/>
      <c r="G38" s="6"/>
      <c r="H38" s="6"/>
      <c r="I38" s="6"/>
      <c r="J38" s="6"/>
      <c r="K38" s="6"/>
    </row>
    <row r="39" spans="1:14">
      <c r="B39" s="6"/>
      <c r="C39" s="59"/>
      <c r="D39" s="59"/>
      <c r="E39" s="59"/>
      <c r="F39" s="59"/>
      <c r="G39" s="6"/>
      <c r="H39" s="6"/>
      <c r="I39" s="6"/>
      <c r="J39" s="6"/>
      <c r="K39" s="6"/>
    </row>
    <row r="40" spans="1:14">
      <c r="B40" s="6"/>
      <c r="C40" s="59"/>
      <c r="D40" s="59"/>
      <c r="E40" s="59"/>
      <c r="F40" s="59"/>
      <c r="G40" s="6"/>
      <c r="H40" s="6"/>
      <c r="I40" s="6"/>
      <c r="J40" s="6"/>
      <c r="K40" s="6"/>
    </row>
    <row r="41" spans="1:14">
      <c r="B41" s="6"/>
      <c r="C41" s="59"/>
      <c r="D41" s="59"/>
      <c r="E41" s="59"/>
      <c r="F41" s="59"/>
      <c r="G41" s="6"/>
      <c r="H41" s="6"/>
      <c r="I41" s="6"/>
      <c r="J41" s="6"/>
      <c r="K41" s="6"/>
    </row>
    <row r="42" spans="1:14">
      <c r="B42" s="6"/>
      <c r="C42" s="59"/>
      <c r="D42" s="59"/>
      <c r="E42" s="59"/>
      <c r="F42" s="59"/>
      <c r="G42" s="6"/>
      <c r="H42" s="6"/>
      <c r="I42" s="6"/>
      <c r="J42" s="6"/>
      <c r="K42" s="6"/>
    </row>
    <row r="43" spans="1:14">
      <c r="B43" s="6"/>
      <c r="C43" s="59"/>
      <c r="D43" s="59"/>
      <c r="E43" s="59"/>
      <c r="F43" s="59"/>
      <c r="G43" s="6"/>
      <c r="H43" s="6"/>
      <c r="I43" s="6"/>
      <c r="J43" s="6"/>
      <c r="K43" s="6"/>
    </row>
    <row r="44" spans="1:14">
      <c r="B44" s="6"/>
      <c r="C44" s="59"/>
      <c r="D44" s="59"/>
      <c r="E44" s="59"/>
      <c r="F44" s="59"/>
      <c r="G44" s="6"/>
      <c r="H44" s="6"/>
      <c r="I44" s="6"/>
      <c r="J44" s="6"/>
      <c r="K44" s="6"/>
    </row>
    <row r="45" spans="1:14">
      <c r="B45" s="6"/>
      <c r="C45" s="59"/>
      <c r="D45" s="59"/>
      <c r="E45" s="59"/>
      <c r="F45" s="59"/>
      <c r="G45" s="6"/>
      <c r="H45" s="6"/>
      <c r="I45" s="6"/>
      <c r="J45" s="6"/>
      <c r="K45" s="6"/>
    </row>
    <row r="46" spans="1:14">
      <c r="B46" s="6"/>
      <c r="C46" s="59"/>
      <c r="D46" s="59"/>
      <c r="E46" s="59"/>
      <c r="F46" s="59"/>
      <c r="G46" s="6"/>
      <c r="H46" s="6"/>
      <c r="I46" s="6"/>
      <c r="J46" s="6"/>
      <c r="K46" s="6"/>
    </row>
    <row r="47" spans="1:14">
      <c r="B47" s="6"/>
      <c r="C47" s="59"/>
      <c r="D47" s="59"/>
      <c r="E47" s="59"/>
      <c r="F47" s="59"/>
      <c r="G47" s="6"/>
      <c r="H47" s="6"/>
      <c r="I47" s="6"/>
      <c r="J47" s="6"/>
      <c r="K47" s="6"/>
    </row>
    <row r="48" spans="1:14">
      <c r="B48" s="6"/>
      <c r="C48" s="59"/>
      <c r="D48" s="59"/>
      <c r="E48" s="59"/>
      <c r="F48" s="59"/>
      <c r="G48" s="6"/>
      <c r="H48" s="6"/>
      <c r="I48" s="6"/>
      <c r="J48" s="6"/>
      <c r="K48" s="6"/>
    </row>
    <row r="49" spans="2:11">
      <c r="B49" s="6"/>
      <c r="C49" s="59"/>
      <c r="D49" s="59"/>
      <c r="E49" s="59"/>
      <c r="F49" s="59"/>
      <c r="G49" s="6"/>
      <c r="H49" s="6"/>
      <c r="I49" s="6"/>
      <c r="J49" s="6"/>
      <c r="K49" s="6"/>
    </row>
    <row r="50" spans="2:11">
      <c r="B50" s="6"/>
      <c r="C50" s="59"/>
      <c r="D50" s="59"/>
      <c r="E50" s="59"/>
      <c r="F50" s="59"/>
      <c r="G50" s="6"/>
      <c r="H50" s="6"/>
      <c r="I50" s="6"/>
      <c r="J50" s="6"/>
      <c r="K50" s="6"/>
    </row>
    <row r="51" spans="2:11">
      <c r="B51" s="6"/>
      <c r="C51" s="59"/>
      <c r="D51" s="59"/>
      <c r="E51" s="59"/>
      <c r="F51" s="59"/>
      <c r="G51" s="6"/>
      <c r="H51" s="6"/>
      <c r="I51" s="6"/>
      <c r="J51" s="6"/>
      <c r="K51" s="6"/>
    </row>
    <row r="52" spans="2:11">
      <c r="B52" s="6"/>
      <c r="C52" s="59"/>
      <c r="D52" s="59"/>
      <c r="E52" s="59"/>
      <c r="F52" s="59"/>
      <c r="G52" s="6"/>
      <c r="H52" s="6"/>
      <c r="I52" s="6"/>
      <c r="J52" s="6"/>
      <c r="K52" s="6"/>
    </row>
    <row r="53" spans="2:11">
      <c r="B53" s="6"/>
      <c r="C53" s="59"/>
      <c r="D53" s="59"/>
      <c r="E53" s="59"/>
      <c r="F53" s="59"/>
      <c r="G53" s="6"/>
      <c r="H53" s="6"/>
      <c r="I53" s="6"/>
      <c r="J53" s="6"/>
      <c r="K53" s="6"/>
    </row>
    <row r="54" spans="2:11">
      <c r="B54" s="6"/>
      <c r="C54" s="59"/>
      <c r="D54" s="59"/>
      <c r="E54" s="59"/>
      <c r="F54" s="59"/>
      <c r="G54" s="6"/>
      <c r="H54" s="6"/>
      <c r="I54" s="6"/>
      <c r="J54" s="6"/>
      <c r="K54" s="6"/>
    </row>
    <row r="55" spans="2:11">
      <c r="B55" s="6"/>
      <c r="C55" s="59"/>
      <c r="D55" s="59"/>
      <c r="E55" s="59"/>
      <c r="F55" s="59"/>
      <c r="G55" s="6"/>
      <c r="H55" s="6"/>
      <c r="I55" s="6"/>
      <c r="J55" s="6"/>
      <c r="K55" s="6"/>
    </row>
    <row r="56" spans="2:11">
      <c r="B56" s="6"/>
      <c r="C56" s="59"/>
      <c r="D56" s="59"/>
      <c r="E56" s="59"/>
      <c r="F56" s="59"/>
      <c r="G56" s="6"/>
      <c r="H56" s="6"/>
      <c r="I56" s="6"/>
      <c r="J56" s="6"/>
      <c r="K56" s="6"/>
    </row>
    <row r="57" spans="2:11">
      <c r="B57" s="6"/>
      <c r="C57" s="59"/>
      <c r="D57" s="59"/>
      <c r="E57" s="59"/>
      <c r="F57" s="59"/>
      <c r="G57" s="6"/>
      <c r="H57" s="6"/>
      <c r="I57" s="6"/>
      <c r="J57" s="6"/>
      <c r="K57" s="6"/>
    </row>
  </sheetData>
  <protectedRanges>
    <protectedRange algorithmName="SHA-512" hashValue="2ioYzg2oT+slOHIKnxLvcBfzrgmqGAIJveP0T1VK0jymo93HbOnpyEhPYxlrRc8P4QrpfpQPWg8J0hpfMATPZw==" saltValue="6eOds3X0GthiaD/TTIKelA==" spinCount="100000" sqref="E24" name="Diapazonas1_1"/>
  </protectedRanges>
  <mergeCells count="25">
    <mergeCell ref="C9:H9"/>
    <mergeCell ref="H1:I1"/>
    <mergeCell ref="F2:I2"/>
    <mergeCell ref="F3:H3"/>
    <mergeCell ref="F4:H4"/>
    <mergeCell ref="C6:H6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A35:G35"/>
    <mergeCell ref="B29:G29"/>
    <mergeCell ref="G34:H34"/>
    <mergeCell ref="B31:C31"/>
    <mergeCell ref="G31:H31"/>
    <mergeCell ref="B33:C33"/>
    <mergeCell ref="G33:H33"/>
    <mergeCell ref="B34:E34"/>
    <mergeCell ref="G30:I30"/>
  </mergeCells>
  <pageMargins left="0" right="0" top="0" bottom="0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4"/>
  <sheetViews>
    <sheetView topLeftCell="A7" workbookViewId="0">
      <selection activeCell="C11" sqref="C11:F11"/>
    </sheetView>
  </sheetViews>
  <sheetFormatPr defaultRowHeight="15"/>
  <cols>
    <col min="1" max="1" width="6.42578125" style="342" customWidth="1"/>
    <col min="2" max="2" width="13.7109375" style="342" customWidth="1"/>
    <col min="3" max="3" width="11.5703125" style="342" customWidth="1"/>
    <col min="4" max="4" width="9.140625" style="342"/>
    <col min="5" max="5" width="7.140625" style="342" customWidth="1"/>
    <col min="6" max="6" width="13.7109375" style="342" customWidth="1"/>
    <col min="7" max="7" width="10" style="342" customWidth="1"/>
    <col min="8" max="8" width="13.5703125" style="342" customWidth="1"/>
    <col min="9" max="9" width="9.140625" style="342"/>
    <col min="10" max="256" width="9.140625" style="72"/>
    <col min="257" max="257" width="6.42578125" style="72" customWidth="1"/>
    <col min="258" max="258" width="13.7109375" style="72" customWidth="1"/>
    <col min="259" max="259" width="11.5703125" style="72" customWidth="1"/>
    <col min="260" max="260" width="9.140625" style="72"/>
    <col min="261" max="261" width="7.140625" style="72" customWidth="1"/>
    <col min="262" max="262" width="13.7109375" style="72" customWidth="1"/>
    <col min="263" max="263" width="10" style="72" customWidth="1"/>
    <col min="264" max="264" width="13.5703125" style="72" customWidth="1"/>
    <col min="265" max="512" width="9.140625" style="72"/>
    <col min="513" max="513" width="6.42578125" style="72" customWidth="1"/>
    <col min="514" max="514" width="13.7109375" style="72" customWidth="1"/>
    <col min="515" max="515" width="11.5703125" style="72" customWidth="1"/>
    <col min="516" max="516" width="9.140625" style="72"/>
    <col min="517" max="517" width="7.140625" style="72" customWidth="1"/>
    <col min="518" max="518" width="13.7109375" style="72" customWidth="1"/>
    <col min="519" max="519" width="10" style="72" customWidth="1"/>
    <col min="520" max="520" width="13.5703125" style="72" customWidth="1"/>
    <col min="521" max="768" width="9.140625" style="72"/>
    <col min="769" max="769" width="6.42578125" style="72" customWidth="1"/>
    <col min="770" max="770" width="13.7109375" style="72" customWidth="1"/>
    <col min="771" max="771" width="11.5703125" style="72" customWidth="1"/>
    <col min="772" max="772" width="9.140625" style="72"/>
    <col min="773" max="773" width="7.140625" style="72" customWidth="1"/>
    <col min="774" max="774" width="13.7109375" style="72" customWidth="1"/>
    <col min="775" max="775" width="10" style="72" customWidth="1"/>
    <col min="776" max="776" width="13.5703125" style="72" customWidth="1"/>
    <col min="777" max="1024" width="9.140625" style="72"/>
    <col min="1025" max="1025" width="6.42578125" style="72" customWidth="1"/>
    <col min="1026" max="1026" width="13.7109375" style="72" customWidth="1"/>
    <col min="1027" max="1027" width="11.5703125" style="72" customWidth="1"/>
    <col min="1028" max="1028" width="9.140625" style="72"/>
    <col min="1029" max="1029" width="7.140625" style="72" customWidth="1"/>
    <col min="1030" max="1030" width="13.7109375" style="72" customWidth="1"/>
    <col min="1031" max="1031" width="10" style="72" customWidth="1"/>
    <col min="1032" max="1032" width="13.5703125" style="72" customWidth="1"/>
    <col min="1033" max="1280" width="9.140625" style="72"/>
    <col min="1281" max="1281" width="6.42578125" style="72" customWidth="1"/>
    <col min="1282" max="1282" width="13.7109375" style="72" customWidth="1"/>
    <col min="1283" max="1283" width="11.5703125" style="72" customWidth="1"/>
    <col min="1284" max="1284" width="9.140625" style="72"/>
    <col min="1285" max="1285" width="7.140625" style="72" customWidth="1"/>
    <col min="1286" max="1286" width="13.7109375" style="72" customWidth="1"/>
    <col min="1287" max="1287" width="10" style="72" customWidth="1"/>
    <col min="1288" max="1288" width="13.5703125" style="72" customWidth="1"/>
    <col min="1289" max="1536" width="9.140625" style="72"/>
    <col min="1537" max="1537" width="6.42578125" style="72" customWidth="1"/>
    <col min="1538" max="1538" width="13.7109375" style="72" customWidth="1"/>
    <col min="1539" max="1539" width="11.5703125" style="72" customWidth="1"/>
    <col min="1540" max="1540" width="9.140625" style="72"/>
    <col min="1541" max="1541" width="7.140625" style="72" customWidth="1"/>
    <col min="1542" max="1542" width="13.7109375" style="72" customWidth="1"/>
    <col min="1543" max="1543" width="10" style="72" customWidth="1"/>
    <col min="1544" max="1544" width="13.5703125" style="72" customWidth="1"/>
    <col min="1545" max="1792" width="9.140625" style="72"/>
    <col min="1793" max="1793" width="6.42578125" style="72" customWidth="1"/>
    <col min="1794" max="1794" width="13.7109375" style="72" customWidth="1"/>
    <col min="1795" max="1795" width="11.5703125" style="72" customWidth="1"/>
    <col min="1796" max="1796" width="9.140625" style="72"/>
    <col min="1797" max="1797" width="7.140625" style="72" customWidth="1"/>
    <col min="1798" max="1798" width="13.7109375" style="72" customWidth="1"/>
    <col min="1799" max="1799" width="10" style="72" customWidth="1"/>
    <col min="1800" max="1800" width="13.5703125" style="72" customWidth="1"/>
    <col min="1801" max="2048" width="9.140625" style="72"/>
    <col min="2049" max="2049" width="6.42578125" style="72" customWidth="1"/>
    <col min="2050" max="2050" width="13.7109375" style="72" customWidth="1"/>
    <col min="2051" max="2051" width="11.5703125" style="72" customWidth="1"/>
    <col min="2052" max="2052" width="9.140625" style="72"/>
    <col min="2053" max="2053" width="7.140625" style="72" customWidth="1"/>
    <col min="2054" max="2054" width="13.7109375" style="72" customWidth="1"/>
    <col min="2055" max="2055" width="10" style="72" customWidth="1"/>
    <col min="2056" max="2056" width="13.5703125" style="72" customWidth="1"/>
    <col min="2057" max="2304" width="9.140625" style="72"/>
    <col min="2305" max="2305" width="6.42578125" style="72" customWidth="1"/>
    <col min="2306" max="2306" width="13.7109375" style="72" customWidth="1"/>
    <col min="2307" max="2307" width="11.5703125" style="72" customWidth="1"/>
    <col min="2308" max="2308" width="9.140625" style="72"/>
    <col min="2309" max="2309" width="7.140625" style="72" customWidth="1"/>
    <col min="2310" max="2310" width="13.7109375" style="72" customWidth="1"/>
    <col min="2311" max="2311" width="10" style="72" customWidth="1"/>
    <col min="2312" max="2312" width="13.5703125" style="72" customWidth="1"/>
    <col min="2313" max="2560" width="9.140625" style="72"/>
    <col min="2561" max="2561" width="6.42578125" style="72" customWidth="1"/>
    <col min="2562" max="2562" width="13.7109375" style="72" customWidth="1"/>
    <col min="2563" max="2563" width="11.5703125" style="72" customWidth="1"/>
    <col min="2564" max="2564" width="9.140625" style="72"/>
    <col min="2565" max="2565" width="7.140625" style="72" customWidth="1"/>
    <col min="2566" max="2566" width="13.7109375" style="72" customWidth="1"/>
    <col min="2567" max="2567" width="10" style="72" customWidth="1"/>
    <col min="2568" max="2568" width="13.5703125" style="72" customWidth="1"/>
    <col min="2569" max="2816" width="9.140625" style="72"/>
    <col min="2817" max="2817" width="6.42578125" style="72" customWidth="1"/>
    <col min="2818" max="2818" width="13.7109375" style="72" customWidth="1"/>
    <col min="2819" max="2819" width="11.5703125" style="72" customWidth="1"/>
    <col min="2820" max="2820" width="9.140625" style="72"/>
    <col min="2821" max="2821" width="7.140625" style="72" customWidth="1"/>
    <col min="2822" max="2822" width="13.7109375" style="72" customWidth="1"/>
    <col min="2823" max="2823" width="10" style="72" customWidth="1"/>
    <col min="2824" max="2824" width="13.5703125" style="72" customWidth="1"/>
    <col min="2825" max="3072" width="9.140625" style="72"/>
    <col min="3073" max="3073" width="6.42578125" style="72" customWidth="1"/>
    <col min="3074" max="3074" width="13.7109375" style="72" customWidth="1"/>
    <col min="3075" max="3075" width="11.5703125" style="72" customWidth="1"/>
    <col min="3076" max="3076" width="9.140625" style="72"/>
    <col min="3077" max="3077" width="7.140625" style="72" customWidth="1"/>
    <col min="3078" max="3078" width="13.7109375" style="72" customWidth="1"/>
    <col min="3079" max="3079" width="10" style="72" customWidth="1"/>
    <col min="3080" max="3080" width="13.5703125" style="72" customWidth="1"/>
    <col min="3081" max="3328" width="9.140625" style="72"/>
    <col min="3329" max="3329" width="6.42578125" style="72" customWidth="1"/>
    <col min="3330" max="3330" width="13.7109375" style="72" customWidth="1"/>
    <col min="3331" max="3331" width="11.5703125" style="72" customWidth="1"/>
    <col min="3332" max="3332" width="9.140625" style="72"/>
    <col min="3333" max="3333" width="7.140625" style="72" customWidth="1"/>
    <col min="3334" max="3334" width="13.7109375" style="72" customWidth="1"/>
    <col min="3335" max="3335" width="10" style="72" customWidth="1"/>
    <col min="3336" max="3336" width="13.5703125" style="72" customWidth="1"/>
    <col min="3337" max="3584" width="9.140625" style="72"/>
    <col min="3585" max="3585" width="6.42578125" style="72" customWidth="1"/>
    <col min="3586" max="3586" width="13.7109375" style="72" customWidth="1"/>
    <col min="3587" max="3587" width="11.5703125" style="72" customWidth="1"/>
    <col min="3588" max="3588" width="9.140625" style="72"/>
    <col min="3589" max="3589" width="7.140625" style="72" customWidth="1"/>
    <col min="3590" max="3590" width="13.7109375" style="72" customWidth="1"/>
    <col min="3591" max="3591" width="10" style="72" customWidth="1"/>
    <col min="3592" max="3592" width="13.5703125" style="72" customWidth="1"/>
    <col min="3593" max="3840" width="9.140625" style="72"/>
    <col min="3841" max="3841" width="6.42578125" style="72" customWidth="1"/>
    <col min="3842" max="3842" width="13.7109375" style="72" customWidth="1"/>
    <col min="3843" max="3843" width="11.5703125" style="72" customWidth="1"/>
    <col min="3844" max="3844" width="9.140625" style="72"/>
    <col min="3845" max="3845" width="7.140625" style="72" customWidth="1"/>
    <col min="3846" max="3846" width="13.7109375" style="72" customWidth="1"/>
    <col min="3847" max="3847" width="10" style="72" customWidth="1"/>
    <col min="3848" max="3848" width="13.5703125" style="72" customWidth="1"/>
    <col min="3849" max="4096" width="9.140625" style="72"/>
    <col min="4097" max="4097" width="6.42578125" style="72" customWidth="1"/>
    <col min="4098" max="4098" width="13.7109375" style="72" customWidth="1"/>
    <col min="4099" max="4099" width="11.5703125" style="72" customWidth="1"/>
    <col min="4100" max="4100" width="9.140625" style="72"/>
    <col min="4101" max="4101" width="7.140625" style="72" customWidth="1"/>
    <col min="4102" max="4102" width="13.7109375" style="72" customWidth="1"/>
    <col min="4103" max="4103" width="10" style="72" customWidth="1"/>
    <col min="4104" max="4104" width="13.5703125" style="72" customWidth="1"/>
    <col min="4105" max="4352" width="9.140625" style="72"/>
    <col min="4353" max="4353" width="6.42578125" style="72" customWidth="1"/>
    <col min="4354" max="4354" width="13.7109375" style="72" customWidth="1"/>
    <col min="4355" max="4355" width="11.5703125" style="72" customWidth="1"/>
    <col min="4356" max="4356" width="9.140625" style="72"/>
    <col min="4357" max="4357" width="7.140625" style="72" customWidth="1"/>
    <col min="4358" max="4358" width="13.7109375" style="72" customWidth="1"/>
    <col min="4359" max="4359" width="10" style="72" customWidth="1"/>
    <col min="4360" max="4360" width="13.5703125" style="72" customWidth="1"/>
    <col min="4361" max="4608" width="9.140625" style="72"/>
    <col min="4609" max="4609" width="6.42578125" style="72" customWidth="1"/>
    <col min="4610" max="4610" width="13.7109375" style="72" customWidth="1"/>
    <col min="4611" max="4611" width="11.5703125" style="72" customWidth="1"/>
    <col min="4612" max="4612" width="9.140625" style="72"/>
    <col min="4613" max="4613" width="7.140625" style="72" customWidth="1"/>
    <col min="4614" max="4614" width="13.7109375" style="72" customWidth="1"/>
    <col min="4615" max="4615" width="10" style="72" customWidth="1"/>
    <col min="4616" max="4616" width="13.5703125" style="72" customWidth="1"/>
    <col min="4617" max="4864" width="9.140625" style="72"/>
    <col min="4865" max="4865" width="6.42578125" style="72" customWidth="1"/>
    <col min="4866" max="4866" width="13.7109375" style="72" customWidth="1"/>
    <col min="4867" max="4867" width="11.5703125" style="72" customWidth="1"/>
    <col min="4868" max="4868" width="9.140625" style="72"/>
    <col min="4869" max="4869" width="7.140625" style="72" customWidth="1"/>
    <col min="4870" max="4870" width="13.7109375" style="72" customWidth="1"/>
    <col min="4871" max="4871" width="10" style="72" customWidth="1"/>
    <col min="4872" max="4872" width="13.5703125" style="72" customWidth="1"/>
    <col min="4873" max="5120" width="9.140625" style="72"/>
    <col min="5121" max="5121" width="6.42578125" style="72" customWidth="1"/>
    <col min="5122" max="5122" width="13.7109375" style="72" customWidth="1"/>
    <col min="5123" max="5123" width="11.5703125" style="72" customWidth="1"/>
    <col min="5124" max="5124" width="9.140625" style="72"/>
    <col min="5125" max="5125" width="7.140625" style="72" customWidth="1"/>
    <col min="5126" max="5126" width="13.7109375" style="72" customWidth="1"/>
    <col min="5127" max="5127" width="10" style="72" customWidth="1"/>
    <col min="5128" max="5128" width="13.5703125" style="72" customWidth="1"/>
    <col min="5129" max="5376" width="9.140625" style="72"/>
    <col min="5377" max="5377" width="6.42578125" style="72" customWidth="1"/>
    <col min="5378" max="5378" width="13.7109375" style="72" customWidth="1"/>
    <col min="5379" max="5379" width="11.5703125" style="72" customWidth="1"/>
    <col min="5380" max="5380" width="9.140625" style="72"/>
    <col min="5381" max="5381" width="7.140625" style="72" customWidth="1"/>
    <col min="5382" max="5382" width="13.7109375" style="72" customWidth="1"/>
    <col min="5383" max="5383" width="10" style="72" customWidth="1"/>
    <col min="5384" max="5384" width="13.5703125" style="72" customWidth="1"/>
    <col min="5385" max="5632" width="9.140625" style="72"/>
    <col min="5633" max="5633" width="6.42578125" style="72" customWidth="1"/>
    <col min="5634" max="5634" width="13.7109375" style="72" customWidth="1"/>
    <col min="5635" max="5635" width="11.5703125" style="72" customWidth="1"/>
    <col min="5636" max="5636" width="9.140625" style="72"/>
    <col min="5637" max="5637" width="7.140625" style="72" customWidth="1"/>
    <col min="5638" max="5638" width="13.7109375" style="72" customWidth="1"/>
    <col min="5639" max="5639" width="10" style="72" customWidth="1"/>
    <col min="5640" max="5640" width="13.5703125" style="72" customWidth="1"/>
    <col min="5641" max="5888" width="9.140625" style="72"/>
    <col min="5889" max="5889" width="6.42578125" style="72" customWidth="1"/>
    <col min="5890" max="5890" width="13.7109375" style="72" customWidth="1"/>
    <col min="5891" max="5891" width="11.5703125" style="72" customWidth="1"/>
    <col min="5892" max="5892" width="9.140625" style="72"/>
    <col min="5893" max="5893" width="7.140625" style="72" customWidth="1"/>
    <col min="5894" max="5894" width="13.7109375" style="72" customWidth="1"/>
    <col min="5895" max="5895" width="10" style="72" customWidth="1"/>
    <col min="5896" max="5896" width="13.5703125" style="72" customWidth="1"/>
    <col min="5897" max="6144" width="9.140625" style="72"/>
    <col min="6145" max="6145" width="6.42578125" style="72" customWidth="1"/>
    <col min="6146" max="6146" width="13.7109375" style="72" customWidth="1"/>
    <col min="6147" max="6147" width="11.5703125" style="72" customWidth="1"/>
    <col min="6148" max="6148" width="9.140625" style="72"/>
    <col min="6149" max="6149" width="7.140625" style="72" customWidth="1"/>
    <col min="6150" max="6150" width="13.7109375" style="72" customWidth="1"/>
    <col min="6151" max="6151" width="10" style="72" customWidth="1"/>
    <col min="6152" max="6152" width="13.5703125" style="72" customWidth="1"/>
    <col min="6153" max="6400" width="9.140625" style="72"/>
    <col min="6401" max="6401" width="6.42578125" style="72" customWidth="1"/>
    <col min="6402" max="6402" width="13.7109375" style="72" customWidth="1"/>
    <col min="6403" max="6403" width="11.5703125" style="72" customWidth="1"/>
    <col min="6404" max="6404" width="9.140625" style="72"/>
    <col min="6405" max="6405" width="7.140625" style="72" customWidth="1"/>
    <col min="6406" max="6406" width="13.7109375" style="72" customWidth="1"/>
    <col min="6407" max="6407" width="10" style="72" customWidth="1"/>
    <col min="6408" max="6408" width="13.5703125" style="72" customWidth="1"/>
    <col min="6409" max="6656" width="9.140625" style="72"/>
    <col min="6657" max="6657" width="6.42578125" style="72" customWidth="1"/>
    <col min="6658" max="6658" width="13.7109375" style="72" customWidth="1"/>
    <col min="6659" max="6659" width="11.5703125" style="72" customWidth="1"/>
    <col min="6660" max="6660" width="9.140625" style="72"/>
    <col min="6661" max="6661" width="7.140625" style="72" customWidth="1"/>
    <col min="6662" max="6662" width="13.7109375" style="72" customWidth="1"/>
    <col min="6663" max="6663" width="10" style="72" customWidth="1"/>
    <col min="6664" max="6664" width="13.5703125" style="72" customWidth="1"/>
    <col min="6665" max="6912" width="9.140625" style="72"/>
    <col min="6913" max="6913" width="6.42578125" style="72" customWidth="1"/>
    <col min="6914" max="6914" width="13.7109375" style="72" customWidth="1"/>
    <col min="6915" max="6915" width="11.5703125" style="72" customWidth="1"/>
    <col min="6916" max="6916" width="9.140625" style="72"/>
    <col min="6917" max="6917" width="7.140625" style="72" customWidth="1"/>
    <col min="6918" max="6918" width="13.7109375" style="72" customWidth="1"/>
    <col min="6919" max="6919" width="10" style="72" customWidth="1"/>
    <col min="6920" max="6920" width="13.5703125" style="72" customWidth="1"/>
    <col min="6921" max="7168" width="9.140625" style="72"/>
    <col min="7169" max="7169" width="6.42578125" style="72" customWidth="1"/>
    <col min="7170" max="7170" width="13.7109375" style="72" customWidth="1"/>
    <col min="7171" max="7171" width="11.5703125" style="72" customWidth="1"/>
    <col min="7172" max="7172" width="9.140625" style="72"/>
    <col min="7173" max="7173" width="7.140625" style="72" customWidth="1"/>
    <col min="7174" max="7174" width="13.7109375" style="72" customWidth="1"/>
    <col min="7175" max="7175" width="10" style="72" customWidth="1"/>
    <col min="7176" max="7176" width="13.5703125" style="72" customWidth="1"/>
    <col min="7177" max="7424" width="9.140625" style="72"/>
    <col min="7425" max="7425" width="6.42578125" style="72" customWidth="1"/>
    <col min="7426" max="7426" width="13.7109375" style="72" customWidth="1"/>
    <col min="7427" max="7427" width="11.5703125" style="72" customWidth="1"/>
    <col min="7428" max="7428" width="9.140625" style="72"/>
    <col min="7429" max="7429" width="7.140625" style="72" customWidth="1"/>
    <col min="7430" max="7430" width="13.7109375" style="72" customWidth="1"/>
    <col min="7431" max="7431" width="10" style="72" customWidth="1"/>
    <col min="7432" max="7432" width="13.5703125" style="72" customWidth="1"/>
    <col min="7433" max="7680" width="9.140625" style="72"/>
    <col min="7681" max="7681" width="6.42578125" style="72" customWidth="1"/>
    <col min="7682" max="7682" width="13.7109375" style="72" customWidth="1"/>
    <col min="7683" max="7683" width="11.5703125" style="72" customWidth="1"/>
    <col min="7684" max="7684" width="9.140625" style="72"/>
    <col min="7685" max="7685" width="7.140625" style="72" customWidth="1"/>
    <col min="7686" max="7686" width="13.7109375" style="72" customWidth="1"/>
    <col min="7687" max="7687" width="10" style="72" customWidth="1"/>
    <col min="7688" max="7688" width="13.5703125" style="72" customWidth="1"/>
    <col min="7689" max="7936" width="9.140625" style="72"/>
    <col min="7937" max="7937" width="6.42578125" style="72" customWidth="1"/>
    <col min="7938" max="7938" width="13.7109375" style="72" customWidth="1"/>
    <col min="7939" max="7939" width="11.5703125" style="72" customWidth="1"/>
    <col min="7940" max="7940" width="9.140625" style="72"/>
    <col min="7941" max="7941" width="7.140625" style="72" customWidth="1"/>
    <col min="7942" max="7942" width="13.7109375" style="72" customWidth="1"/>
    <col min="7943" max="7943" width="10" style="72" customWidth="1"/>
    <col min="7944" max="7944" width="13.5703125" style="72" customWidth="1"/>
    <col min="7945" max="8192" width="9.140625" style="72"/>
    <col min="8193" max="8193" width="6.42578125" style="72" customWidth="1"/>
    <col min="8194" max="8194" width="13.7109375" style="72" customWidth="1"/>
    <col min="8195" max="8195" width="11.5703125" style="72" customWidth="1"/>
    <col min="8196" max="8196" width="9.140625" style="72"/>
    <col min="8197" max="8197" width="7.140625" style="72" customWidth="1"/>
    <col min="8198" max="8198" width="13.7109375" style="72" customWidth="1"/>
    <col min="8199" max="8199" width="10" style="72" customWidth="1"/>
    <col min="8200" max="8200" width="13.5703125" style="72" customWidth="1"/>
    <col min="8201" max="8448" width="9.140625" style="72"/>
    <col min="8449" max="8449" width="6.42578125" style="72" customWidth="1"/>
    <col min="8450" max="8450" width="13.7109375" style="72" customWidth="1"/>
    <col min="8451" max="8451" width="11.5703125" style="72" customWidth="1"/>
    <col min="8452" max="8452" width="9.140625" style="72"/>
    <col min="8453" max="8453" width="7.140625" style="72" customWidth="1"/>
    <col min="8454" max="8454" width="13.7109375" style="72" customWidth="1"/>
    <col min="8455" max="8455" width="10" style="72" customWidth="1"/>
    <col min="8456" max="8456" width="13.5703125" style="72" customWidth="1"/>
    <col min="8457" max="8704" width="9.140625" style="72"/>
    <col min="8705" max="8705" width="6.42578125" style="72" customWidth="1"/>
    <col min="8706" max="8706" width="13.7109375" style="72" customWidth="1"/>
    <col min="8707" max="8707" width="11.5703125" style="72" customWidth="1"/>
    <col min="8708" max="8708" width="9.140625" style="72"/>
    <col min="8709" max="8709" width="7.140625" style="72" customWidth="1"/>
    <col min="8710" max="8710" width="13.7109375" style="72" customWidth="1"/>
    <col min="8711" max="8711" width="10" style="72" customWidth="1"/>
    <col min="8712" max="8712" width="13.5703125" style="72" customWidth="1"/>
    <col min="8713" max="8960" width="9.140625" style="72"/>
    <col min="8961" max="8961" width="6.42578125" style="72" customWidth="1"/>
    <col min="8962" max="8962" width="13.7109375" style="72" customWidth="1"/>
    <col min="8963" max="8963" width="11.5703125" style="72" customWidth="1"/>
    <col min="8964" max="8964" width="9.140625" style="72"/>
    <col min="8965" max="8965" width="7.140625" style="72" customWidth="1"/>
    <col min="8966" max="8966" width="13.7109375" style="72" customWidth="1"/>
    <col min="8967" max="8967" width="10" style="72" customWidth="1"/>
    <col min="8968" max="8968" width="13.5703125" style="72" customWidth="1"/>
    <col min="8969" max="9216" width="9.140625" style="72"/>
    <col min="9217" max="9217" width="6.42578125" style="72" customWidth="1"/>
    <col min="9218" max="9218" width="13.7109375" style="72" customWidth="1"/>
    <col min="9219" max="9219" width="11.5703125" style="72" customWidth="1"/>
    <col min="9220" max="9220" width="9.140625" style="72"/>
    <col min="9221" max="9221" width="7.140625" style="72" customWidth="1"/>
    <col min="9222" max="9222" width="13.7109375" style="72" customWidth="1"/>
    <col min="9223" max="9223" width="10" style="72" customWidth="1"/>
    <col min="9224" max="9224" width="13.5703125" style="72" customWidth="1"/>
    <col min="9225" max="9472" width="9.140625" style="72"/>
    <col min="9473" max="9473" width="6.42578125" style="72" customWidth="1"/>
    <col min="9474" max="9474" width="13.7109375" style="72" customWidth="1"/>
    <col min="9475" max="9475" width="11.5703125" style="72" customWidth="1"/>
    <col min="9476" max="9476" width="9.140625" style="72"/>
    <col min="9477" max="9477" width="7.140625" style="72" customWidth="1"/>
    <col min="9478" max="9478" width="13.7109375" style="72" customWidth="1"/>
    <col min="9479" max="9479" width="10" style="72" customWidth="1"/>
    <col min="9480" max="9480" width="13.5703125" style="72" customWidth="1"/>
    <col min="9481" max="9728" width="9.140625" style="72"/>
    <col min="9729" max="9729" width="6.42578125" style="72" customWidth="1"/>
    <col min="9730" max="9730" width="13.7109375" style="72" customWidth="1"/>
    <col min="9731" max="9731" width="11.5703125" style="72" customWidth="1"/>
    <col min="9732" max="9732" width="9.140625" style="72"/>
    <col min="9733" max="9733" width="7.140625" style="72" customWidth="1"/>
    <col min="9734" max="9734" width="13.7109375" style="72" customWidth="1"/>
    <col min="9735" max="9735" width="10" style="72" customWidth="1"/>
    <col min="9736" max="9736" width="13.5703125" style="72" customWidth="1"/>
    <col min="9737" max="9984" width="9.140625" style="72"/>
    <col min="9985" max="9985" width="6.42578125" style="72" customWidth="1"/>
    <col min="9986" max="9986" width="13.7109375" style="72" customWidth="1"/>
    <col min="9987" max="9987" width="11.5703125" style="72" customWidth="1"/>
    <col min="9988" max="9988" width="9.140625" style="72"/>
    <col min="9989" max="9989" width="7.140625" style="72" customWidth="1"/>
    <col min="9990" max="9990" width="13.7109375" style="72" customWidth="1"/>
    <col min="9991" max="9991" width="10" style="72" customWidth="1"/>
    <col min="9992" max="9992" width="13.5703125" style="72" customWidth="1"/>
    <col min="9993" max="10240" width="9.140625" style="72"/>
    <col min="10241" max="10241" width="6.42578125" style="72" customWidth="1"/>
    <col min="10242" max="10242" width="13.7109375" style="72" customWidth="1"/>
    <col min="10243" max="10243" width="11.5703125" style="72" customWidth="1"/>
    <col min="10244" max="10244" width="9.140625" style="72"/>
    <col min="10245" max="10245" width="7.140625" style="72" customWidth="1"/>
    <col min="10246" max="10246" width="13.7109375" style="72" customWidth="1"/>
    <col min="10247" max="10247" width="10" style="72" customWidth="1"/>
    <col min="10248" max="10248" width="13.5703125" style="72" customWidth="1"/>
    <col min="10249" max="10496" width="9.140625" style="72"/>
    <col min="10497" max="10497" width="6.42578125" style="72" customWidth="1"/>
    <col min="10498" max="10498" width="13.7109375" style="72" customWidth="1"/>
    <col min="10499" max="10499" width="11.5703125" style="72" customWidth="1"/>
    <col min="10500" max="10500" width="9.140625" style="72"/>
    <col min="10501" max="10501" width="7.140625" style="72" customWidth="1"/>
    <col min="10502" max="10502" width="13.7109375" style="72" customWidth="1"/>
    <col min="10503" max="10503" width="10" style="72" customWidth="1"/>
    <col min="10504" max="10504" width="13.5703125" style="72" customWidth="1"/>
    <col min="10505" max="10752" width="9.140625" style="72"/>
    <col min="10753" max="10753" width="6.42578125" style="72" customWidth="1"/>
    <col min="10754" max="10754" width="13.7109375" style="72" customWidth="1"/>
    <col min="10755" max="10755" width="11.5703125" style="72" customWidth="1"/>
    <col min="10756" max="10756" width="9.140625" style="72"/>
    <col min="10757" max="10757" width="7.140625" style="72" customWidth="1"/>
    <col min="10758" max="10758" width="13.7109375" style="72" customWidth="1"/>
    <col min="10759" max="10759" width="10" style="72" customWidth="1"/>
    <col min="10760" max="10760" width="13.5703125" style="72" customWidth="1"/>
    <col min="10761" max="11008" width="9.140625" style="72"/>
    <col min="11009" max="11009" width="6.42578125" style="72" customWidth="1"/>
    <col min="11010" max="11010" width="13.7109375" style="72" customWidth="1"/>
    <col min="11011" max="11011" width="11.5703125" style="72" customWidth="1"/>
    <col min="11012" max="11012" width="9.140625" style="72"/>
    <col min="11013" max="11013" width="7.140625" style="72" customWidth="1"/>
    <col min="11014" max="11014" width="13.7109375" style="72" customWidth="1"/>
    <col min="11015" max="11015" width="10" style="72" customWidth="1"/>
    <col min="11016" max="11016" width="13.5703125" style="72" customWidth="1"/>
    <col min="11017" max="11264" width="9.140625" style="72"/>
    <col min="11265" max="11265" width="6.42578125" style="72" customWidth="1"/>
    <col min="11266" max="11266" width="13.7109375" style="72" customWidth="1"/>
    <col min="11267" max="11267" width="11.5703125" style="72" customWidth="1"/>
    <col min="11268" max="11268" width="9.140625" style="72"/>
    <col min="11269" max="11269" width="7.140625" style="72" customWidth="1"/>
    <col min="11270" max="11270" width="13.7109375" style="72" customWidth="1"/>
    <col min="11271" max="11271" width="10" style="72" customWidth="1"/>
    <col min="11272" max="11272" width="13.5703125" style="72" customWidth="1"/>
    <col min="11273" max="11520" width="9.140625" style="72"/>
    <col min="11521" max="11521" width="6.42578125" style="72" customWidth="1"/>
    <col min="11522" max="11522" width="13.7109375" style="72" customWidth="1"/>
    <col min="11523" max="11523" width="11.5703125" style="72" customWidth="1"/>
    <col min="11524" max="11524" width="9.140625" style="72"/>
    <col min="11525" max="11525" width="7.140625" style="72" customWidth="1"/>
    <col min="11526" max="11526" width="13.7109375" style="72" customWidth="1"/>
    <col min="11527" max="11527" width="10" style="72" customWidth="1"/>
    <col min="11528" max="11528" width="13.5703125" style="72" customWidth="1"/>
    <col min="11529" max="11776" width="9.140625" style="72"/>
    <col min="11777" max="11777" width="6.42578125" style="72" customWidth="1"/>
    <col min="11778" max="11778" width="13.7109375" style="72" customWidth="1"/>
    <col min="11779" max="11779" width="11.5703125" style="72" customWidth="1"/>
    <col min="11780" max="11780" width="9.140625" style="72"/>
    <col min="11781" max="11781" width="7.140625" style="72" customWidth="1"/>
    <col min="11782" max="11782" width="13.7109375" style="72" customWidth="1"/>
    <col min="11783" max="11783" width="10" style="72" customWidth="1"/>
    <col min="11784" max="11784" width="13.5703125" style="72" customWidth="1"/>
    <col min="11785" max="12032" width="9.140625" style="72"/>
    <col min="12033" max="12033" width="6.42578125" style="72" customWidth="1"/>
    <col min="12034" max="12034" width="13.7109375" style="72" customWidth="1"/>
    <col min="12035" max="12035" width="11.5703125" style="72" customWidth="1"/>
    <col min="12036" max="12036" width="9.140625" style="72"/>
    <col min="12037" max="12037" width="7.140625" style="72" customWidth="1"/>
    <col min="12038" max="12038" width="13.7109375" style="72" customWidth="1"/>
    <col min="12039" max="12039" width="10" style="72" customWidth="1"/>
    <col min="12040" max="12040" width="13.5703125" style="72" customWidth="1"/>
    <col min="12041" max="12288" width="9.140625" style="72"/>
    <col min="12289" max="12289" width="6.42578125" style="72" customWidth="1"/>
    <col min="12290" max="12290" width="13.7109375" style="72" customWidth="1"/>
    <col min="12291" max="12291" width="11.5703125" style="72" customWidth="1"/>
    <col min="12292" max="12292" width="9.140625" style="72"/>
    <col min="12293" max="12293" width="7.140625" style="72" customWidth="1"/>
    <col min="12294" max="12294" width="13.7109375" style="72" customWidth="1"/>
    <col min="12295" max="12295" width="10" style="72" customWidth="1"/>
    <col min="12296" max="12296" width="13.5703125" style="72" customWidth="1"/>
    <col min="12297" max="12544" width="9.140625" style="72"/>
    <col min="12545" max="12545" width="6.42578125" style="72" customWidth="1"/>
    <col min="12546" max="12546" width="13.7109375" style="72" customWidth="1"/>
    <col min="12547" max="12547" width="11.5703125" style="72" customWidth="1"/>
    <col min="12548" max="12548" width="9.140625" style="72"/>
    <col min="12549" max="12549" width="7.140625" style="72" customWidth="1"/>
    <col min="12550" max="12550" width="13.7109375" style="72" customWidth="1"/>
    <col min="12551" max="12551" width="10" style="72" customWidth="1"/>
    <col min="12552" max="12552" width="13.5703125" style="72" customWidth="1"/>
    <col min="12553" max="12800" width="9.140625" style="72"/>
    <col min="12801" max="12801" width="6.42578125" style="72" customWidth="1"/>
    <col min="12802" max="12802" width="13.7109375" style="72" customWidth="1"/>
    <col min="12803" max="12803" width="11.5703125" style="72" customWidth="1"/>
    <col min="12804" max="12804" width="9.140625" style="72"/>
    <col min="12805" max="12805" width="7.140625" style="72" customWidth="1"/>
    <col min="12806" max="12806" width="13.7109375" style="72" customWidth="1"/>
    <col min="12807" max="12807" width="10" style="72" customWidth="1"/>
    <col min="12808" max="12808" width="13.5703125" style="72" customWidth="1"/>
    <col min="12809" max="13056" width="9.140625" style="72"/>
    <col min="13057" max="13057" width="6.42578125" style="72" customWidth="1"/>
    <col min="13058" max="13058" width="13.7109375" style="72" customWidth="1"/>
    <col min="13059" max="13059" width="11.5703125" style="72" customWidth="1"/>
    <col min="13060" max="13060" width="9.140625" style="72"/>
    <col min="13061" max="13061" width="7.140625" style="72" customWidth="1"/>
    <col min="13062" max="13062" width="13.7109375" style="72" customWidth="1"/>
    <col min="13063" max="13063" width="10" style="72" customWidth="1"/>
    <col min="13064" max="13064" width="13.5703125" style="72" customWidth="1"/>
    <col min="13065" max="13312" width="9.140625" style="72"/>
    <col min="13313" max="13313" width="6.42578125" style="72" customWidth="1"/>
    <col min="13314" max="13314" width="13.7109375" style="72" customWidth="1"/>
    <col min="13315" max="13315" width="11.5703125" style="72" customWidth="1"/>
    <col min="13316" max="13316" width="9.140625" style="72"/>
    <col min="13317" max="13317" width="7.140625" style="72" customWidth="1"/>
    <col min="13318" max="13318" width="13.7109375" style="72" customWidth="1"/>
    <col min="13319" max="13319" width="10" style="72" customWidth="1"/>
    <col min="13320" max="13320" width="13.5703125" style="72" customWidth="1"/>
    <col min="13321" max="13568" width="9.140625" style="72"/>
    <col min="13569" max="13569" width="6.42578125" style="72" customWidth="1"/>
    <col min="13570" max="13570" width="13.7109375" style="72" customWidth="1"/>
    <col min="13571" max="13571" width="11.5703125" style="72" customWidth="1"/>
    <col min="13572" max="13572" width="9.140625" style="72"/>
    <col min="13573" max="13573" width="7.140625" style="72" customWidth="1"/>
    <col min="13574" max="13574" width="13.7109375" style="72" customWidth="1"/>
    <col min="13575" max="13575" width="10" style="72" customWidth="1"/>
    <col min="13576" max="13576" width="13.5703125" style="72" customWidth="1"/>
    <col min="13577" max="13824" width="9.140625" style="72"/>
    <col min="13825" max="13825" width="6.42578125" style="72" customWidth="1"/>
    <col min="13826" max="13826" width="13.7109375" style="72" customWidth="1"/>
    <col min="13827" max="13827" width="11.5703125" style="72" customWidth="1"/>
    <col min="13828" max="13828" width="9.140625" style="72"/>
    <col min="13829" max="13829" width="7.140625" style="72" customWidth="1"/>
    <col min="13830" max="13830" width="13.7109375" style="72" customWidth="1"/>
    <col min="13831" max="13831" width="10" style="72" customWidth="1"/>
    <col min="13832" max="13832" width="13.5703125" style="72" customWidth="1"/>
    <col min="13833" max="14080" width="9.140625" style="72"/>
    <col min="14081" max="14081" width="6.42578125" style="72" customWidth="1"/>
    <col min="14082" max="14082" width="13.7109375" style="72" customWidth="1"/>
    <col min="14083" max="14083" width="11.5703125" style="72" customWidth="1"/>
    <col min="14084" max="14084" width="9.140625" style="72"/>
    <col min="14085" max="14085" width="7.140625" style="72" customWidth="1"/>
    <col min="14086" max="14086" width="13.7109375" style="72" customWidth="1"/>
    <col min="14087" max="14087" width="10" style="72" customWidth="1"/>
    <col min="14088" max="14088" width="13.5703125" style="72" customWidth="1"/>
    <col min="14089" max="14336" width="9.140625" style="72"/>
    <col min="14337" max="14337" width="6.42578125" style="72" customWidth="1"/>
    <col min="14338" max="14338" width="13.7109375" style="72" customWidth="1"/>
    <col min="14339" max="14339" width="11.5703125" style="72" customWidth="1"/>
    <col min="14340" max="14340" width="9.140625" style="72"/>
    <col min="14341" max="14341" width="7.140625" style="72" customWidth="1"/>
    <col min="14342" max="14342" width="13.7109375" style="72" customWidth="1"/>
    <col min="14343" max="14343" width="10" style="72" customWidth="1"/>
    <col min="14344" max="14344" width="13.5703125" style="72" customWidth="1"/>
    <col min="14345" max="14592" width="9.140625" style="72"/>
    <col min="14593" max="14593" width="6.42578125" style="72" customWidth="1"/>
    <col min="14594" max="14594" width="13.7109375" style="72" customWidth="1"/>
    <col min="14595" max="14595" width="11.5703125" style="72" customWidth="1"/>
    <col min="14596" max="14596" width="9.140625" style="72"/>
    <col min="14597" max="14597" width="7.140625" style="72" customWidth="1"/>
    <col min="14598" max="14598" width="13.7109375" style="72" customWidth="1"/>
    <col min="14599" max="14599" width="10" style="72" customWidth="1"/>
    <col min="14600" max="14600" width="13.5703125" style="72" customWidth="1"/>
    <col min="14601" max="14848" width="9.140625" style="72"/>
    <col min="14849" max="14849" width="6.42578125" style="72" customWidth="1"/>
    <col min="14850" max="14850" width="13.7109375" style="72" customWidth="1"/>
    <col min="14851" max="14851" width="11.5703125" style="72" customWidth="1"/>
    <col min="14852" max="14852" width="9.140625" style="72"/>
    <col min="14853" max="14853" width="7.140625" style="72" customWidth="1"/>
    <col min="14854" max="14854" width="13.7109375" style="72" customWidth="1"/>
    <col min="14855" max="14855" width="10" style="72" customWidth="1"/>
    <col min="14856" max="14856" width="13.5703125" style="72" customWidth="1"/>
    <col min="14857" max="15104" width="9.140625" style="72"/>
    <col min="15105" max="15105" width="6.42578125" style="72" customWidth="1"/>
    <col min="15106" max="15106" width="13.7109375" style="72" customWidth="1"/>
    <col min="15107" max="15107" width="11.5703125" style="72" customWidth="1"/>
    <col min="15108" max="15108" width="9.140625" style="72"/>
    <col min="15109" max="15109" width="7.140625" style="72" customWidth="1"/>
    <col min="15110" max="15110" width="13.7109375" style="72" customWidth="1"/>
    <col min="15111" max="15111" width="10" style="72" customWidth="1"/>
    <col min="15112" max="15112" width="13.5703125" style="72" customWidth="1"/>
    <col min="15113" max="15360" width="9.140625" style="72"/>
    <col min="15361" max="15361" width="6.42578125" style="72" customWidth="1"/>
    <col min="15362" max="15362" width="13.7109375" style="72" customWidth="1"/>
    <col min="15363" max="15363" width="11.5703125" style="72" customWidth="1"/>
    <col min="15364" max="15364" width="9.140625" style="72"/>
    <col min="15365" max="15365" width="7.140625" style="72" customWidth="1"/>
    <col min="15366" max="15366" width="13.7109375" style="72" customWidth="1"/>
    <col min="15367" max="15367" width="10" style="72" customWidth="1"/>
    <col min="15368" max="15368" width="13.5703125" style="72" customWidth="1"/>
    <col min="15369" max="15616" width="9.140625" style="72"/>
    <col min="15617" max="15617" width="6.42578125" style="72" customWidth="1"/>
    <col min="15618" max="15618" width="13.7109375" style="72" customWidth="1"/>
    <col min="15619" max="15619" width="11.5703125" style="72" customWidth="1"/>
    <col min="15620" max="15620" width="9.140625" style="72"/>
    <col min="15621" max="15621" width="7.140625" style="72" customWidth="1"/>
    <col min="15622" max="15622" width="13.7109375" style="72" customWidth="1"/>
    <col min="15623" max="15623" width="10" style="72" customWidth="1"/>
    <col min="15624" max="15624" width="13.5703125" style="72" customWidth="1"/>
    <col min="15625" max="15872" width="9.140625" style="72"/>
    <col min="15873" max="15873" width="6.42578125" style="72" customWidth="1"/>
    <col min="15874" max="15874" width="13.7109375" style="72" customWidth="1"/>
    <col min="15875" max="15875" width="11.5703125" style="72" customWidth="1"/>
    <col min="15876" max="15876" width="9.140625" style="72"/>
    <col min="15877" max="15877" width="7.140625" style="72" customWidth="1"/>
    <col min="15878" max="15878" width="13.7109375" style="72" customWidth="1"/>
    <col min="15879" max="15879" width="10" style="72" customWidth="1"/>
    <col min="15880" max="15880" width="13.5703125" style="72" customWidth="1"/>
    <col min="15881" max="16128" width="9.140625" style="72"/>
    <col min="16129" max="16129" width="6.42578125" style="72" customWidth="1"/>
    <col min="16130" max="16130" width="13.7109375" style="72" customWidth="1"/>
    <col min="16131" max="16131" width="11.5703125" style="72" customWidth="1"/>
    <col min="16132" max="16132" width="9.140625" style="72"/>
    <col min="16133" max="16133" width="7.140625" style="72" customWidth="1"/>
    <col min="16134" max="16134" width="13.7109375" style="72" customWidth="1"/>
    <col min="16135" max="16135" width="10" style="72" customWidth="1"/>
    <col min="16136" max="16136" width="13.5703125" style="72" customWidth="1"/>
    <col min="16137" max="16384" width="9.140625" style="72"/>
  </cols>
  <sheetData>
    <row r="2" spans="1:9">
      <c r="A2" s="503" t="s">
        <v>345</v>
      </c>
      <c r="B2" s="503"/>
      <c r="C2" s="503"/>
      <c r="D2" s="503"/>
      <c r="E2" s="503"/>
      <c r="F2" s="503"/>
      <c r="G2" s="503"/>
      <c r="H2" s="503"/>
    </row>
    <row r="3" spans="1:9">
      <c r="A3" s="504" t="s">
        <v>205</v>
      </c>
      <c r="B3" s="504"/>
      <c r="C3" s="504"/>
      <c r="D3" s="504"/>
      <c r="E3" s="504"/>
      <c r="F3" s="504"/>
      <c r="G3" s="504"/>
      <c r="H3" s="504"/>
    </row>
    <row r="6" spans="1:9">
      <c r="A6" s="505" t="s">
        <v>421</v>
      </c>
      <c r="B6" s="505"/>
      <c r="C6" s="505"/>
      <c r="D6" s="505"/>
      <c r="E6" s="505"/>
      <c r="F6" s="505"/>
      <c r="G6" s="505"/>
      <c r="H6" s="505"/>
    </row>
    <row r="9" spans="1:9" ht="15" customHeight="1">
      <c r="A9" s="506" t="s">
        <v>275</v>
      </c>
      <c r="B9" s="506"/>
      <c r="C9" s="506"/>
      <c r="D9" s="506"/>
      <c r="E9" s="506"/>
      <c r="F9" s="506"/>
      <c r="G9" s="506"/>
      <c r="H9" s="506"/>
      <c r="I9" s="72"/>
    </row>
    <row r="10" spans="1:9">
      <c r="D10" s="330"/>
    </row>
    <row r="11" spans="1:9">
      <c r="C11" s="505" t="s">
        <v>431</v>
      </c>
      <c r="D11" s="505"/>
      <c r="E11" s="505"/>
      <c r="F11" s="505"/>
    </row>
    <row r="12" spans="1:9">
      <c r="B12" s="507" t="s">
        <v>280</v>
      </c>
      <c r="C12" s="507"/>
      <c r="D12" s="507"/>
      <c r="E12" s="507"/>
      <c r="F12" s="507"/>
      <c r="G12" s="507"/>
    </row>
    <row r="14" spans="1:9" ht="15" customHeight="1">
      <c r="A14" s="498" t="s">
        <v>281</v>
      </c>
      <c r="B14" s="498"/>
      <c r="C14" s="100" t="s">
        <v>422</v>
      </c>
      <c r="D14" s="101"/>
      <c r="E14" s="101"/>
      <c r="F14" s="101"/>
      <c r="G14" s="101"/>
      <c r="H14" s="101"/>
      <c r="I14" s="72"/>
    </row>
    <row r="15" spans="1:9">
      <c r="A15" s="508" t="s">
        <v>318</v>
      </c>
      <c r="B15" s="508"/>
      <c r="C15" s="508"/>
      <c r="D15" s="508"/>
      <c r="E15" s="508"/>
      <c r="F15" s="508"/>
      <c r="G15" s="508"/>
      <c r="H15" s="508"/>
    </row>
    <row r="16" spans="1:9" ht="28.5" customHeight="1">
      <c r="A16" s="102" t="s">
        <v>282</v>
      </c>
      <c r="B16" s="102" t="s">
        <v>283</v>
      </c>
      <c r="C16" s="509" t="s">
        <v>269</v>
      </c>
      <c r="D16" s="510"/>
      <c r="E16" s="511"/>
      <c r="F16" s="102" t="s">
        <v>270</v>
      </c>
      <c r="G16" s="103" t="s">
        <v>271</v>
      </c>
      <c r="H16" s="103" t="s">
        <v>272</v>
      </c>
      <c r="I16" s="72"/>
    </row>
    <row r="17" spans="1:8">
      <c r="A17" s="104">
        <v>1</v>
      </c>
      <c r="B17" s="343" t="s">
        <v>202</v>
      </c>
      <c r="C17" s="500" t="s">
        <v>344</v>
      </c>
      <c r="D17" s="500"/>
      <c r="E17" s="500"/>
      <c r="F17" s="73" t="s">
        <v>367</v>
      </c>
      <c r="G17" s="105">
        <v>1</v>
      </c>
      <c r="H17" s="106">
        <v>4587.71</v>
      </c>
    </row>
    <row r="18" spans="1:8">
      <c r="A18" s="104">
        <v>2</v>
      </c>
      <c r="B18" s="343" t="s">
        <v>202</v>
      </c>
      <c r="C18" s="500" t="s">
        <v>319</v>
      </c>
      <c r="D18" s="500"/>
      <c r="E18" s="500"/>
      <c r="F18" s="73" t="s">
        <v>367</v>
      </c>
      <c r="G18" s="105">
        <v>1</v>
      </c>
      <c r="H18" s="106">
        <v>31242.52</v>
      </c>
    </row>
    <row r="19" spans="1:8">
      <c r="A19" s="104">
        <v>3</v>
      </c>
      <c r="B19" s="343" t="s">
        <v>202</v>
      </c>
      <c r="C19" s="500" t="s">
        <v>276</v>
      </c>
      <c r="D19" s="500"/>
      <c r="E19" s="500"/>
      <c r="F19" s="73" t="s">
        <v>367</v>
      </c>
      <c r="G19" s="105">
        <v>1</v>
      </c>
      <c r="H19" s="106">
        <v>461.29</v>
      </c>
    </row>
    <row r="20" spans="1:8">
      <c r="A20" s="104"/>
      <c r="B20" s="343"/>
      <c r="C20" s="501" t="s">
        <v>265</v>
      </c>
      <c r="D20" s="501"/>
      <c r="E20" s="501"/>
      <c r="F20" s="107" t="s">
        <v>367</v>
      </c>
      <c r="G20" s="108">
        <v>1</v>
      </c>
      <c r="H20" s="109">
        <f>0+H17+H18</f>
        <v>35830.230000000003</v>
      </c>
    </row>
    <row r="21" spans="1:8">
      <c r="A21" s="104">
        <v>4</v>
      </c>
      <c r="B21" s="343" t="s">
        <v>200</v>
      </c>
      <c r="C21" s="500" t="s">
        <v>274</v>
      </c>
      <c r="D21" s="500"/>
      <c r="E21" s="500"/>
      <c r="F21" s="73" t="s">
        <v>367</v>
      </c>
      <c r="G21" s="105">
        <v>1</v>
      </c>
      <c r="H21" s="106">
        <v>456.88</v>
      </c>
    </row>
    <row r="22" spans="1:8">
      <c r="A22" s="104">
        <v>5</v>
      </c>
      <c r="B22" s="343" t="s">
        <v>200</v>
      </c>
      <c r="C22" s="500" t="s">
        <v>344</v>
      </c>
      <c r="D22" s="500"/>
      <c r="E22" s="500"/>
      <c r="F22" s="73" t="s">
        <v>367</v>
      </c>
      <c r="G22" s="105">
        <v>1</v>
      </c>
      <c r="H22" s="106">
        <v>7032.61</v>
      </c>
    </row>
    <row r="23" spans="1:8">
      <c r="A23" s="104">
        <v>6</v>
      </c>
      <c r="B23" s="343" t="s">
        <v>200</v>
      </c>
      <c r="C23" s="500" t="s">
        <v>319</v>
      </c>
      <c r="D23" s="500"/>
      <c r="E23" s="500"/>
      <c r="F23" s="73" t="s">
        <v>367</v>
      </c>
      <c r="G23" s="105">
        <v>1</v>
      </c>
      <c r="H23" s="106">
        <v>31423.360000000001</v>
      </c>
    </row>
    <row r="24" spans="1:8">
      <c r="A24" s="104">
        <v>7</v>
      </c>
      <c r="B24" s="343" t="s">
        <v>200</v>
      </c>
      <c r="C24" s="500" t="s">
        <v>276</v>
      </c>
      <c r="D24" s="500"/>
      <c r="E24" s="500"/>
      <c r="F24" s="73" t="s">
        <v>367</v>
      </c>
      <c r="G24" s="105">
        <v>1</v>
      </c>
      <c r="H24" s="106">
        <v>467.81</v>
      </c>
    </row>
    <row r="25" spans="1:8">
      <c r="A25" s="104"/>
      <c r="B25" s="343"/>
      <c r="C25" s="501" t="s">
        <v>265</v>
      </c>
      <c r="D25" s="501"/>
      <c r="E25" s="501"/>
      <c r="F25" s="107" t="s">
        <v>367</v>
      </c>
      <c r="G25" s="108">
        <v>1</v>
      </c>
      <c r="H25" s="109">
        <f>0+H21+H22+H23</f>
        <v>38912.85</v>
      </c>
    </row>
    <row r="26" spans="1:8">
      <c r="C26" s="502"/>
      <c r="D26" s="502"/>
      <c r="E26" s="502"/>
    </row>
    <row r="28" spans="1:8">
      <c r="A28" s="498" t="s">
        <v>417</v>
      </c>
      <c r="B28" s="498"/>
      <c r="C28" s="498"/>
      <c r="D28" s="498"/>
      <c r="E28" s="499" t="s">
        <v>418</v>
      </c>
      <c r="F28" s="499"/>
      <c r="G28" s="499"/>
      <c r="H28" s="499"/>
    </row>
    <row r="29" spans="1:8">
      <c r="E29" s="398" t="s">
        <v>284</v>
      </c>
      <c r="F29" s="398"/>
      <c r="G29" s="398"/>
      <c r="H29" s="398"/>
    </row>
    <row r="32" spans="1:8" ht="26.25" customHeight="1">
      <c r="A32" s="498" t="s">
        <v>359</v>
      </c>
      <c r="B32" s="498"/>
      <c r="C32" s="498"/>
      <c r="D32" s="498"/>
      <c r="E32" s="499" t="s">
        <v>365</v>
      </c>
      <c r="F32" s="499"/>
      <c r="G32" s="499"/>
      <c r="H32" s="499"/>
    </row>
    <row r="33" spans="5:8" ht="13.5" customHeight="1">
      <c r="E33" s="398" t="s">
        <v>284</v>
      </c>
      <c r="F33" s="398"/>
      <c r="G33" s="398"/>
      <c r="H33" s="398"/>
    </row>
    <row r="34" spans="5:8" ht="31.5" customHeight="1"/>
  </sheetData>
  <mergeCells count="25">
    <mergeCell ref="C18:E18"/>
    <mergeCell ref="C19:E19"/>
    <mergeCell ref="C20:E2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A32:D32"/>
    <mergeCell ref="E32:H32"/>
    <mergeCell ref="E33:H33"/>
    <mergeCell ref="C21:E21"/>
    <mergeCell ref="C22:E22"/>
    <mergeCell ref="C23:E23"/>
    <mergeCell ref="C24:E24"/>
    <mergeCell ref="C25:E25"/>
    <mergeCell ref="C26:E26"/>
    <mergeCell ref="A28:D28"/>
    <mergeCell ref="E28:H28"/>
    <mergeCell ref="E29:H2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4"/>
  <sheetViews>
    <sheetView workbookViewId="0">
      <selection activeCell="C11" sqref="C11:F11"/>
    </sheetView>
  </sheetViews>
  <sheetFormatPr defaultRowHeight="15"/>
  <cols>
    <col min="1" max="1" width="6.42578125" style="342" customWidth="1"/>
    <col min="2" max="2" width="13.7109375" style="342" customWidth="1"/>
    <col min="3" max="3" width="11.5703125" style="342" customWidth="1"/>
    <col min="4" max="4" width="9.140625" style="342"/>
    <col min="5" max="5" width="7.140625" style="342" customWidth="1"/>
    <col min="6" max="6" width="13.7109375" style="342" customWidth="1"/>
    <col min="7" max="7" width="10" style="342" customWidth="1"/>
    <col min="8" max="8" width="13.5703125" style="342" customWidth="1"/>
    <col min="9" max="9" width="9.140625" style="342"/>
    <col min="10" max="256" width="9.140625" style="72"/>
    <col min="257" max="257" width="6.42578125" style="72" customWidth="1"/>
    <col min="258" max="258" width="13.7109375" style="72" customWidth="1"/>
    <col min="259" max="259" width="11.5703125" style="72" customWidth="1"/>
    <col min="260" max="260" width="9.140625" style="72"/>
    <col min="261" max="261" width="7.140625" style="72" customWidth="1"/>
    <col min="262" max="262" width="13.7109375" style="72" customWidth="1"/>
    <col min="263" max="263" width="10" style="72" customWidth="1"/>
    <col min="264" max="264" width="13.5703125" style="72" customWidth="1"/>
    <col min="265" max="512" width="9.140625" style="72"/>
    <col min="513" max="513" width="6.42578125" style="72" customWidth="1"/>
    <col min="514" max="514" width="13.7109375" style="72" customWidth="1"/>
    <col min="515" max="515" width="11.5703125" style="72" customWidth="1"/>
    <col min="516" max="516" width="9.140625" style="72"/>
    <col min="517" max="517" width="7.140625" style="72" customWidth="1"/>
    <col min="518" max="518" width="13.7109375" style="72" customWidth="1"/>
    <col min="519" max="519" width="10" style="72" customWidth="1"/>
    <col min="520" max="520" width="13.5703125" style="72" customWidth="1"/>
    <col min="521" max="768" width="9.140625" style="72"/>
    <col min="769" max="769" width="6.42578125" style="72" customWidth="1"/>
    <col min="770" max="770" width="13.7109375" style="72" customWidth="1"/>
    <col min="771" max="771" width="11.5703125" style="72" customWidth="1"/>
    <col min="772" max="772" width="9.140625" style="72"/>
    <col min="773" max="773" width="7.140625" style="72" customWidth="1"/>
    <col min="774" max="774" width="13.7109375" style="72" customWidth="1"/>
    <col min="775" max="775" width="10" style="72" customWidth="1"/>
    <col min="776" max="776" width="13.5703125" style="72" customWidth="1"/>
    <col min="777" max="1024" width="9.140625" style="72"/>
    <col min="1025" max="1025" width="6.42578125" style="72" customWidth="1"/>
    <col min="1026" max="1026" width="13.7109375" style="72" customWidth="1"/>
    <col min="1027" max="1027" width="11.5703125" style="72" customWidth="1"/>
    <col min="1028" max="1028" width="9.140625" style="72"/>
    <col min="1029" max="1029" width="7.140625" style="72" customWidth="1"/>
    <col min="1030" max="1030" width="13.7109375" style="72" customWidth="1"/>
    <col min="1031" max="1031" width="10" style="72" customWidth="1"/>
    <col min="1032" max="1032" width="13.5703125" style="72" customWidth="1"/>
    <col min="1033" max="1280" width="9.140625" style="72"/>
    <col min="1281" max="1281" width="6.42578125" style="72" customWidth="1"/>
    <col min="1282" max="1282" width="13.7109375" style="72" customWidth="1"/>
    <col min="1283" max="1283" width="11.5703125" style="72" customWidth="1"/>
    <col min="1284" max="1284" width="9.140625" style="72"/>
    <col min="1285" max="1285" width="7.140625" style="72" customWidth="1"/>
    <col min="1286" max="1286" width="13.7109375" style="72" customWidth="1"/>
    <col min="1287" max="1287" width="10" style="72" customWidth="1"/>
    <col min="1288" max="1288" width="13.5703125" style="72" customWidth="1"/>
    <col min="1289" max="1536" width="9.140625" style="72"/>
    <col min="1537" max="1537" width="6.42578125" style="72" customWidth="1"/>
    <col min="1538" max="1538" width="13.7109375" style="72" customWidth="1"/>
    <col min="1539" max="1539" width="11.5703125" style="72" customWidth="1"/>
    <col min="1540" max="1540" width="9.140625" style="72"/>
    <col min="1541" max="1541" width="7.140625" style="72" customWidth="1"/>
    <col min="1542" max="1542" width="13.7109375" style="72" customWidth="1"/>
    <col min="1543" max="1543" width="10" style="72" customWidth="1"/>
    <col min="1544" max="1544" width="13.5703125" style="72" customWidth="1"/>
    <col min="1545" max="1792" width="9.140625" style="72"/>
    <col min="1793" max="1793" width="6.42578125" style="72" customWidth="1"/>
    <col min="1794" max="1794" width="13.7109375" style="72" customWidth="1"/>
    <col min="1795" max="1795" width="11.5703125" style="72" customWidth="1"/>
    <col min="1796" max="1796" width="9.140625" style="72"/>
    <col min="1797" max="1797" width="7.140625" style="72" customWidth="1"/>
    <col min="1798" max="1798" width="13.7109375" style="72" customWidth="1"/>
    <col min="1799" max="1799" width="10" style="72" customWidth="1"/>
    <col min="1800" max="1800" width="13.5703125" style="72" customWidth="1"/>
    <col min="1801" max="2048" width="9.140625" style="72"/>
    <col min="2049" max="2049" width="6.42578125" style="72" customWidth="1"/>
    <col min="2050" max="2050" width="13.7109375" style="72" customWidth="1"/>
    <col min="2051" max="2051" width="11.5703125" style="72" customWidth="1"/>
    <col min="2052" max="2052" width="9.140625" style="72"/>
    <col min="2053" max="2053" width="7.140625" style="72" customWidth="1"/>
    <col min="2054" max="2054" width="13.7109375" style="72" customWidth="1"/>
    <col min="2055" max="2055" width="10" style="72" customWidth="1"/>
    <col min="2056" max="2056" width="13.5703125" style="72" customWidth="1"/>
    <col min="2057" max="2304" width="9.140625" style="72"/>
    <col min="2305" max="2305" width="6.42578125" style="72" customWidth="1"/>
    <col min="2306" max="2306" width="13.7109375" style="72" customWidth="1"/>
    <col min="2307" max="2307" width="11.5703125" style="72" customWidth="1"/>
    <col min="2308" max="2308" width="9.140625" style="72"/>
    <col min="2309" max="2309" width="7.140625" style="72" customWidth="1"/>
    <col min="2310" max="2310" width="13.7109375" style="72" customWidth="1"/>
    <col min="2311" max="2311" width="10" style="72" customWidth="1"/>
    <col min="2312" max="2312" width="13.5703125" style="72" customWidth="1"/>
    <col min="2313" max="2560" width="9.140625" style="72"/>
    <col min="2561" max="2561" width="6.42578125" style="72" customWidth="1"/>
    <col min="2562" max="2562" width="13.7109375" style="72" customWidth="1"/>
    <col min="2563" max="2563" width="11.5703125" style="72" customWidth="1"/>
    <col min="2564" max="2564" width="9.140625" style="72"/>
    <col min="2565" max="2565" width="7.140625" style="72" customWidth="1"/>
    <col min="2566" max="2566" width="13.7109375" style="72" customWidth="1"/>
    <col min="2567" max="2567" width="10" style="72" customWidth="1"/>
    <col min="2568" max="2568" width="13.5703125" style="72" customWidth="1"/>
    <col min="2569" max="2816" width="9.140625" style="72"/>
    <col min="2817" max="2817" width="6.42578125" style="72" customWidth="1"/>
    <col min="2818" max="2818" width="13.7109375" style="72" customWidth="1"/>
    <col min="2819" max="2819" width="11.5703125" style="72" customWidth="1"/>
    <col min="2820" max="2820" width="9.140625" style="72"/>
    <col min="2821" max="2821" width="7.140625" style="72" customWidth="1"/>
    <col min="2822" max="2822" width="13.7109375" style="72" customWidth="1"/>
    <col min="2823" max="2823" width="10" style="72" customWidth="1"/>
    <col min="2824" max="2824" width="13.5703125" style="72" customWidth="1"/>
    <col min="2825" max="3072" width="9.140625" style="72"/>
    <col min="3073" max="3073" width="6.42578125" style="72" customWidth="1"/>
    <col min="3074" max="3074" width="13.7109375" style="72" customWidth="1"/>
    <col min="3075" max="3075" width="11.5703125" style="72" customWidth="1"/>
    <col min="3076" max="3076" width="9.140625" style="72"/>
    <col min="3077" max="3077" width="7.140625" style="72" customWidth="1"/>
    <col min="3078" max="3078" width="13.7109375" style="72" customWidth="1"/>
    <col min="3079" max="3079" width="10" style="72" customWidth="1"/>
    <col min="3080" max="3080" width="13.5703125" style="72" customWidth="1"/>
    <col min="3081" max="3328" width="9.140625" style="72"/>
    <col min="3329" max="3329" width="6.42578125" style="72" customWidth="1"/>
    <col min="3330" max="3330" width="13.7109375" style="72" customWidth="1"/>
    <col min="3331" max="3331" width="11.5703125" style="72" customWidth="1"/>
    <col min="3332" max="3332" width="9.140625" style="72"/>
    <col min="3333" max="3333" width="7.140625" style="72" customWidth="1"/>
    <col min="3334" max="3334" width="13.7109375" style="72" customWidth="1"/>
    <col min="3335" max="3335" width="10" style="72" customWidth="1"/>
    <col min="3336" max="3336" width="13.5703125" style="72" customWidth="1"/>
    <col min="3337" max="3584" width="9.140625" style="72"/>
    <col min="3585" max="3585" width="6.42578125" style="72" customWidth="1"/>
    <col min="3586" max="3586" width="13.7109375" style="72" customWidth="1"/>
    <col min="3587" max="3587" width="11.5703125" style="72" customWidth="1"/>
    <col min="3588" max="3588" width="9.140625" style="72"/>
    <col min="3589" max="3589" width="7.140625" style="72" customWidth="1"/>
    <col min="3590" max="3590" width="13.7109375" style="72" customWidth="1"/>
    <col min="3591" max="3591" width="10" style="72" customWidth="1"/>
    <col min="3592" max="3592" width="13.5703125" style="72" customWidth="1"/>
    <col min="3593" max="3840" width="9.140625" style="72"/>
    <col min="3841" max="3841" width="6.42578125" style="72" customWidth="1"/>
    <col min="3842" max="3842" width="13.7109375" style="72" customWidth="1"/>
    <col min="3843" max="3843" width="11.5703125" style="72" customWidth="1"/>
    <col min="3844" max="3844" width="9.140625" style="72"/>
    <col min="3845" max="3845" width="7.140625" style="72" customWidth="1"/>
    <col min="3846" max="3846" width="13.7109375" style="72" customWidth="1"/>
    <col min="3847" max="3847" width="10" style="72" customWidth="1"/>
    <col min="3848" max="3848" width="13.5703125" style="72" customWidth="1"/>
    <col min="3849" max="4096" width="9.140625" style="72"/>
    <col min="4097" max="4097" width="6.42578125" style="72" customWidth="1"/>
    <col min="4098" max="4098" width="13.7109375" style="72" customWidth="1"/>
    <col min="4099" max="4099" width="11.5703125" style="72" customWidth="1"/>
    <col min="4100" max="4100" width="9.140625" style="72"/>
    <col min="4101" max="4101" width="7.140625" style="72" customWidth="1"/>
    <col min="4102" max="4102" width="13.7109375" style="72" customWidth="1"/>
    <col min="4103" max="4103" width="10" style="72" customWidth="1"/>
    <col min="4104" max="4104" width="13.5703125" style="72" customWidth="1"/>
    <col min="4105" max="4352" width="9.140625" style="72"/>
    <col min="4353" max="4353" width="6.42578125" style="72" customWidth="1"/>
    <col min="4354" max="4354" width="13.7109375" style="72" customWidth="1"/>
    <col min="4355" max="4355" width="11.5703125" style="72" customWidth="1"/>
    <col min="4356" max="4356" width="9.140625" style="72"/>
    <col min="4357" max="4357" width="7.140625" style="72" customWidth="1"/>
    <col min="4358" max="4358" width="13.7109375" style="72" customWidth="1"/>
    <col min="4359" max="4359" width="10" style="72" customWidth="1"/>
    <col min="4360" max="4360" width="13.5703125" style="72" customWidth="1"/>
    <col min="4361" max="4608" width="9.140625" style="72"/>
    <col min="4609" max="4609" width="6.42578125" style="72" customWidth="1"/>
    <col min="4610" max="4610" width="13.7109375" style="72" customWidth="1"/>
    <col min="4611" max="4611" width="11.5703125" style="72" customWidth="1"/>
    <col min="4612" max="4612" width="9.140625" style="72"/>
    <col min="4613" max="4613" width="7.140625" style="72" customWidth="1"/>
    <col min="4614" max="4614" width="13.7109375" style="72" customWidth="1"/>
    <col min="4615" max="4615" width="10" style="72" customWidth="1"/>
    <col min="4616" max="4616" width="13.5703125" style="72" customWidth="1"/>
    <col min="4617" max="4864" width="9.140625" style="72"/>
    <col min="4865" max="4865" width="6.42578125" style="72" customWidth="1"/>
    <col min="4866" max="4866" width="13.7109375" style="72" customWidth="1"/>
    <col min="4867" max="4867" width="11.5703125" style="72" customWidth="1"/>
    <col min="4868" max="4868" width="9.140625" style="72"/>
    <col min="4869" max="4869" width="7.140625" style="72" customWidth="1"/>
    <col min="4870" max="4870" width="13.7109375" style="72" customWidth="1"/>
    <col min="4871" max="4871" width="10" style="72" customWidth="1"/>
    <col min="4872" max="4872" width="13.5703125" style="72" customWidth="1"/>
    <col min="4873" max="5120" width="9.140625" style="72"/>
    <col min="5121" max="5121" width="6.42578125" style="72" customWidth="1"/>
    <col min="5122" max="5122" width="13.7109375" style="72" customWidth="1"/>
    <col min="5123" max="5123" width="11.5703125" style="72" customWidth="1"/>
    <col min="5124" max="5124" width="9.140625" style="72"/>
    <col min="5125" max="5125" width="7.140625" style="72" customWidth="1"/>
    <col min="5126" max="5126" width="13.7109375" style="72" customWidth="1"/>
    <col min="5127" max="5127" width="10" style="72" customWidth="1"/>
    <col min="5128" max="5128" width="13.5703125" style="72" customWidth="1"/>
    <col min="5129" max="5376" width="9.140625" style="72"/>
    <col min="5377" max="5377" width="6.42578125" style="72" customWidth="1"/>
    <col min="5378" max="5378" width="13.7109375" style="72" customWidth="1"/>
    <col min="5379" max="5379" width="11.5703125" style="72" customWidth="1"/>
    <col min="5380" max="5380" width="9.140625" style="72"/>
    <col min="5381" max="5381" width="7.140625" style="72" customWidth="1"/>
    <col min="5382" max="5382" width="13.7109375" style="72" customWidth="1"/>
    <col min="5383" max="5383" width="10" style="72" customWidth="1"/>
    <col min="5384" max="5384" width="13.5703125" style="72" customWidth="1"/>
    <col min="5385" max="5632" width="9.140625" style="72"/>
    <col min="5633" max="5633" width="6.42578125" style="72" customWidth="1"/>
    <col min="5634" max="5634" width="13.7109375" style="72" customWidth="1"/>
    <col min="5635" max="5635" width="11.5703125" style="72" customWidth="1"/>
    <col min="5636" max="5636" width="9.140625" style="72"/>
    <col min="5637" max="5637" width="7.140625" style="72" customWidth="1"/>
    <col min="5638" max="5638" width="13.7109375" style="72" customWidth="1"/>
    <col min="5639" max="5639" width="10" style="72" customWidth="1"/>
    <col min="5640" max="5640" width="13.5703125" style="72" customWidth="1"/>
    <col min="5641" max="5888" width="9.140625" style="72"/>
    <col min="5889" max="5889" width="6.42578125" style="72" customWidth="1"/>
    <col min="5890" max="5890" width="13.7109375" style="72" customWidth="1"/>
    <col min="5891" max="5891" width="11.5703125" style="72" customWidth="1"/>
    <col min="5892" max="5892" width="9.140625" style="72"/>
    <col min="5893" max="5893" width="7.140625" style="72" customWidth="1"/>
    <col min="5894" max="5894" width="13.7109375" style="72" customWidth="1"/>
    <col min="5895" max="5895" width="10" style="72" customWidth="1"/>
    <col min="5896" max="5896" width="13.5703125" style="72" customWidth="1"/>
    <col min="5897" max="6144" width="9.140625" style="72"/>
    <col min="6145" max="6145" width="6.42578125" style="72" customWidth="1"/>
    <col min="6146" max="6146" width="13.7109375" style="72" customWidth="1"/>
    <col min="6147" max="6147" width="11.5703125" style="72" customWidth="1"/>
    <col min="6148" max="6148" width="9.140625" style="72"/>
    <col min="6149" max="6149" width="7.140625" style="72" customWidth="1"/>
    <col min="6150" max="6150" width="13.7109375" style="72" customWidth="1"/>
    <col min="6151" max="6151" width="10" style="72" customWidth="1"/>
    <col min="6152" max="6152" width="13.5703125" style="72" customWidth="1"/>
    <col min="6153" max="6400" width="9.140625" style="72"/>
    <col min="6401" max="6401" width="6.42578125" style="72" customWidth="1"/>
    <col min="6402" max="6402" width="13.7109375" style="72" customWidth="1"/>
    <col min="6403" max="6403" width="11.5703125" style="72" customWidth="1"/>
    <col min="6404" max="6404" width="9.140625" style="72"/>
    <col min="6405" max="6405" width="7.140625" style="72" customWidth="1"/>
    <col min="6406" max="6406" width="13.7109375" style="72" customWidth="1"/>
    <col min="6407" max="6407" width="10" style="72" customWidth="1"/>
    <col min="6408" max="6408" width="13.5703125" style="72" customWidth="1"/>
    <col min="6409" max="6656" width="9.140625" style="72"/>
    <col min="6657" max="6657" width="6.42578125" style="72" customWidth="1"/>
    <col min="6658" max="6658" width="13.7109375" style="72" customWidth="1"/>
    <col min="6659" max="6659" width="11.5703125" style="72" customWidth="1"/>
    <col min="6660" max="6660" width="9.140625" style="72"/>
    <col min="6661" max="6661" width="7.140625" style="72" customWidth="1"/>
    <col min="6662" max="6662" width="13.7109375" style="72" customWidth="1"/>
    <col min="6663" max="6663" width="10" style="72" customWidth="1"/>
    <col min="6664" max="6664" width="13.5703125" style="72" customWidth="1"/>
    <col min="6665" max="6912" width="9.140625" style="72"/>
    <col min="6913" max="6913" width="6.42578125" style="72" customWidth="1"/>
    <col min="6914" max="6914" width="13.7109375" style="72" customWidth="1"/>
    <col min="6915" max="6915" width="11.5703125" style="72" customWidth="1"/>
    <col min="6916" max="6916" width="9.140625" style="72"/>
    <col min="6917" max="6917" width="7.140625" style="72" customWidth="1"/>
    <col min="6918" max="6918" width="13.7109375" style="72" customWidth="1"/>
    <col min="6919" max="6919" width="10" style="72" customWidth="1"/>
    <col min="6920" max="6920" width="13.5703125" style="72" customWidth="1"/>
    <col min="6921" max="7168" width="9.140625" style="72"/>
    <col min="7169" max="7169" width="6.42578125" style="72" customWidth="1"/>
    <col min="7170" max="7170" width="13.7109375" style="72" customWidth="1"/>
    <col min="7171" max="7171" width="11.5703125" style="72" customWidth="1"/>
    <col min="7172" max="7172" width="9.140625" style="72"/>
    <col min="7173" max="7173" width="7.140625" style="72" customWidth="1"/>
    <col min="7174" max="7174" width="13.7109375" style="72" customWidth="1"/>
    <col min="7175" max="7175" width="10" style="72" customWidth="1"/>
    <col min="7176" max="7176" width="13.5703125" style="72" customWidth="1"/>
    <col min="7177" max="7424" width="9.140625" style="72"/>
    <col min="7425" max="7425" width="6.42578125" style="72" customWidth="1"/>
    <col min="7426" max="7426" width="13.7109375" style="72" customWidth="1"/>
    <col min="7427" max="7427" width="11.5703125" style="72" customWidth="1"/>
    <col min="7428" max="7428" width="9.140625" style="72"/>
    <col min="7429" max="7429" width="7.140625" style="72" customWidth="1"/>
    <col min="7430" max="7430" width="13.7109375" style="72" customWidth="1"/>
    <col min="7431" max="7431" width="10" style="72" customWidth="1"/>
    <col min="7432" max="7432" width="13.5703125" style="72" customWidth="1"/>
    <col min="7433" max="7680" width="9.140625" style="72"/>
    <col min="7681" max="7681" width="6.42578125" style="72" customWidth="1"/>
    <col min="7682" max="7682" width="13.7109375" style="72" customWidth="1"/>
    <col min="7683" max="7683" width="11.5703125" style="72" customWidth="1"/>
    <col min="7684" max="7684" width="9.140625" style="72"/>
    <col min="7685" max="7685" width="7.140625" style="72" customWidth="1"/>
    <col min="7686" max="7686" width="13.7109375" style="72" customWidth="1"/>
    <col min="7687" max="7687" width="10" style="72" customWidth="1"/>
    <col min="7688" max="7688" width="13.5703125" style="72" customWidth="1"/>
    <col min="7689" max="7936" width="9.140625" style="72"/>
    <col min="7937" max="7937" width="6.42578125" style="72" customWidth="1"/>
    <col min="7938" max="7938" width="13.7109375" style="72" customWidth="1"/>
    <col min="7939" max="7939" width="11.5703125" style="72" customWidth="1"/>
    <col min="7940" max="7940" width="9.140625" style="72"/>
    <col min="7941" max="7941" width="7.140625" style="72" customWidth="1"/>
    <col min="7942" max="7942" width="13.7109375" style="72" customWidth="1"/>
    <col min="7943" max="7943" width="10" style="72" customWidth="1"/>
    <col min="7944" max="7944" width="13.5703125" style="72" customWidth="1"/>
    <col min="7945" max="8192" width="9.140625" style="72"/>
    <col min="8193" max="8193" width="6.42578125" style="72" customWidth="1"/>
    <col min="8194" max="8194" width="13.7109375" style="72" customWidth="1"/>
    <col min="8195" max="8195" width="11.5703125" style="72" customWidth="1"/>
    <col min="8196" max="8196" width="9.140625" style="72"/>
    <col min="8197" max="8197" width="7.140625" style="72" customWidth="1"/>
    <col min="8198" max="8198" width="13.7109375" style="72" customWidth="1"/>
    <col min="8199" max="8199" width="10" style="72" customWidth="1"/>
    <col min="8200" max="8200" width="13.5703125" style="72" customWidth="1"/>
    <col min="8201" max="8448" width="9.140625" style="72"/>
    <col min="8449" max="8449" width="6.42578125" style="72" customWidth="1"/>
    <col min="8450" max="8450" width="13.7109375" style="72" customWidth="1"/>
    <col min="8451" max="8451" width="11.5703125" style="72" customWidth="1"/>
    <col min="8452" max="8452" width="9.140625" style="72"/>
    <col min="8453" max="8453" width="7.140625" style="72" customWidth="1"/>
    <col min="8454" max="8454" width="13.7109375" style="72" customWidth="1"/>
    <col min="8455" max="8455" width="10" style="72" customWidth="1"/>
    <col min="8456" max="8456" width="13.5703125" style="72" customWidth="1"/>
    <col min="8457" max="8704" width="9.140625" style="72"/>
    <col min="8705" max="8705" width="6.42578125" style="72" customWidth="1"/>
    <col min="8706" max="8706" width="13.7109375" style="72" customWidth="1"/>
    <col min="8707" max="8707" width="11.5703125" style="72" customWidth="1"/>
    <col min="8708" max="8708" width="9.140625" style="72"/>
    <col min="8709" max="8709" width="7.140625" style="72" customWidth="1"/>
    <col min="8710" max="8710" width="13.7109375" style="72" customWidth="1"/>
    <col min="8711" max="8711" width="10" style="72" customWidth="1"/>
    <col min="8712" max="8712" width="13.5703125" style="72" customWidth="1"/>
    <col min="8713" max="8960" width="9.140625" style="72"/>
    <col min="8961" max="8961" width="6.42578125" style="72" customWidth="1"/>
    <col min="8962" max="8962" width="13.7109375" style="72" customWidth="1"/>
    <col min="8963" max="8963" width="11.5703125" style="72" customWidth="1"/>
    <col min="8964" max="8964" width="9.140625" style="72"/>
    <col min="8965" max="8965" width="7.140625" style="72" customWidth="1"/>
    <col min="8966" max="8966" width="13.7109375" style="72" customWidth="1"/>
    <col min="8967" max="8967" width="10" style="72" customWidth="1"/>
    <col min="8968" max="8968" width="13.5703125" style="72" customWidth="1"/>
    <col min="8969" max="9216" width="9.140625" style="72"/>
    <col min="9217" max="9217" width="6.42578125" style="72" customWidth="1"/>
    <col min="9218" max="9218" width="13.7109375" style="72" customWidth="1"/>
    <col min="9219" max="9219" width="11.5703125" style="72" customWidth="1"/>
    <col min="9220" max="9220" width="9.140625" style="72"/>
    <col min="9221" max="9221" width="7.140625" style="72" customWidth="1"/>
    <col min="9222" max="9222" width="13.7109375" style="72" customWidth="1"/>
    <col min="9223" max="9223" width="10" style="72" customWidth="1"/>
    <col min="9224" max="9224" width="13.5703125" style="72" customWidth="1"/>
    <col min="9225" max="9472" width="9.140625" style="72"/>
    <col min="9473" max="9473" width="6.42578125" style="72" customWidth="1"/>
    <col min="9474" max="9474" width="13.7109375" style="72" customWidth="1"/>
    <col min="9475" max="9475" width="11.5703125" style="72" customWidth="1"/>
    <col min="9476" max="9476" width="9.140625" style="72"/>
    <col min="9477" max="9477" width="7.140625" style="72" customWidth="1"/>
    <col min="9478" max="9478" width="13.7109375" style="72" customWidth="1"/>
    <col min="9479" max="9479" width="10" style="72" customWidth="1"/>
    <col min="9480" max="9480" width="13.5703125" style="72" customWidth="1"/>
    <col min="9481" max="9728" width="9.140625" style="72"/>
    <col min="9729" max="9729" width="6.42578125" style="72" customWidth="1"/>
    <col min="9730" max="9730" width="13.7109375" style="72" customWidth="1"/>
    <col min="9731" max="9731" width="11.5703125" style="72" customWidth="1"/>
    <col min="9732" max="9732" width="9.140625" style="72"/>
    <col min="9733" max="9733" width="7.140625" style="72" customWidth="1"/>
    <col min="9734" max="9734" width="13.7109375" style="72" customWidth="1"/>
    <col min="9735" max="9735" width="10" style="72" customWidth="1"/>
    <col min="9736" max="9736" width="13.5703125" style="72" customWidth="1"/>
    <col min="9737" max="9984" width="9.140625" style="72"/>
    <col min="9985" max="9985" width="6.42578125" style="72" customWidth="1"/>
    <col min="9986" max="9986" width="13.7109375" style="72" customWidth="1"/>
    <col min="9987" max="9987" width="11.5703125" style="72" customWidth="1"/>
    <col min="9988" max="9988" width="9.140625" style="72"/>
    <col min="9989" max="9989" width="7.140625" style="72" customWidth="1"/>
    <col min="9990" max="9990" width="13.7109375" style="72" customWidth="1"/>
    <col min="9991" max="9991" width="10" style="72" customWidth="1"/>
    <col min="9992" max="9992" width="13.5703125" style="72" customWidth="1"/>
    <col min="9993" max="10240" width="9.140625" style="72"/>
    <col min="10241" max="10241" width="6.42578125" style="72" customWidth="1"/>
    <col min="10242" max="10242" width="13.7109375" style="72" customWidth="1"/>
    <col min="10243" max="10243" width="11.5703125" style="72" customWidth="1"/>
    <col min="10244" max="10244" width="9.140625" style="72"/>
    <col min="10245" max="10245" width="7.140625" style="72" customWidth="1"/>
    <col min="10246" max="10246" width="13.7109375" style="72" customWidth="1"/>
    <col min="10247" max="10247" width="10" style="72" customWidth="1"/>
    <col min="10248" max="10248" width="13.5703125" style="72" customWidth="1"/>
    <col min="10249" max="10496" width="9.140625" style="72"/>
    <col min="10497" max="10497" width="6.42578125" style="72" customWidth="1"/>
    <col min="10498" max="10498" width="13.7109375" style="72" customWidth="1"/>
    <col min="10499" max="10499" width="11.5703125" style="72" customWidth="1"/>
    <col min="10500" max="10500" width="9.140625" style="72"/>
    <col min="10501" max="10501" width="7.140625" style="72" customWidth="1"/>
    <col min="10502" max="10502" width="13.7109375" style="72" customWidth="1"/>
    <col min="10503" max="10503" width="10" style="72" customWidth="1"/>
    <col min="10504" max="10504" width="13.5703125" style="72" customWidth="1"/>
    <col min="10505" max="10752" width="9.140625" style="72"/>
    <col min="10753" max="10753" width="6.42578125" style="72" customWidth="1"/>
    <col min="10754" max="10754" width="13.7109375" style="72" customWidth="1"/>
    <col min="10755" max="10755" width="11.5703125" style="72" customWidth="1"/>
    <col min="10756" max="10756" width="9.140625" style="72"/>
    <col min="10757" max="10757" width="7.140625" style="72" customWidth="1"/>
    <col min="10758" max="10758" width="13.7109375" style="72" customWidth="1"/>
    <col min="10759" max="10759" width="10" style="72" customWidth="1"/>
    <col min="10760" max="10760" width="13.5703125" style="72" customWidth="1"/>
    <col min="10761" max="11008" width="9.140625" style="72"/>
    <col min="11009" max="11009" width="6.42578125" style="72" customWidth="1"/>
    <col min="11010" max="11010" width="13.7109375" style="72" customWidth="1"/>
    <col min="11011" max="11011" width="11.5703125" style="72" customWidth="1"/>
    <col min="11012" max="11012" width="9.140625" style="72"/>
    <col min="11013" max="11013" width="7.140625" style="72" customWidth="1"/>
    <col min="11014" max="11014" width="13.7109375" style="72" customWidth="1"/>
    <col min="11015" max="11015" width="10" style="72" customWidth="1"/>
    <col min="11016" max="11016" width="13.5703125" style="72" customWidth="1"/>
    <col min="11017" max="11264" width="9.140625" style="72"/>
    <col min="11265" max="11265" width="6.42578125" style="72" customWidth="1"/>
    <col min="11266" max="11266" width="13.7109375" style="72" customWidth="1"/>
    <col min="11267" max="11267" width="11.5703125" style="72" customWidth="1"/>
    <col min="11268" max="11268" width="9.140625" style="72"/>
    <col min="11269" max="11269" width="7.140625" style="72" customWidth="1"/>
    <col min="11270" max="11270" width="13.7109375" style="72" customWidth="1"/>
    <col min="11271" max="11271" width="10" style="72" customWidth="1"/>
    <col min="11272" max="11272" width="13.5703125" style="72" customWidth="1"/>
    <col min="11273" max="11520" width="9.140625" style="72"/>
    <col min="11521" max="11521" width="6.42578125" style="72" customWidth="1"/>
    <col min="11522" max="11522" width="13.7109375" style="72" customWidth="1"/>
    <col min="11523" max="11523" width="11.5703125" style="72" customWidth="1"/>
    <col min="11524" max="11524" width="9.140625" style="72"/>
    <col min="11525" max="11525" width="7.140625" style="72" customWidth="1"/>
    <col min="11526" max="11526" width="13.7109375" style="72" customWidth="1"/>
    <col min="11527" max="11527" width="10" style="72" customWidth="1"/>
    <col min="11528" max="11528" width="13.5703125" style="72" customWidth="1"/>
    <col min="11529" max="11776" width="9.140625" style="72"/>
    <col min="11777" max="11777" width="6.42578125" style="72" customWidth="1"/>
    <col min="11778" max="11778" width="13.7109375" style="72" customWidth="1"/>
    <col min="11779" max="11779" width="11.5703125" style="72" customWidth="1"/>
    <col min="11780" max="11780" width="9.140625" style="72"/>
    <col min="11781" max="11781" width="7.140625" style="72" customWidth="1"/>
    <col min="11782" max="11782" width="13.7109375" style="72" customWidth="1"/>
    <col min="11783" max="11783" width="10" style="72" customWidth="1"/>
    <col min="11784" max="11784" width="13.5703125" style="72" customWidth="1"/>
    <col min="11785" max="12032" width="9.140625" style="72"/>
    <col min="12033" max="12033" width="6.42578125" style="72" customWidth="1"/>
    <col min="12034" max="12034" width="13.7109375" style="72" customWidth="1"/>
    <col min="12035" max="12035" width="11.5703125" style="72" customWidth="1"/>
    <col min="12036" max="12036" width="9.140625" style="72"/>
    <col min="12037" max="12037" width="7.140625" style="72" customWidth="1"/>
    <col min="12038" max="12038" width="13.7109375" style="72" customWidth="1"/>
    <col min="12039" max="12039" width="10" style="72" customWidth="1"/>
    <col min="12040" max="12040" width="13.5703125" style="72" customWidth="1"/>
    <col min="12041" max="12288" width="9.140625" style="72"/>
    <col min="12289" max="12289" width="6.42578125" style="72" customWidth="1"/>
    <col min="12290" max="12290" width="13.7109375" style="72" customWidth="1"/>
    <col min="12291" max="12291" width="11.5703125" style="72" customWidth="1"/>
    <col min="12292" max="12292" width="9.140625" style="72"/>
    <col min="12293" max="12293" width="7.140625" style="72" customWidth="1"/>
    <col min="12294" max="12294" width="13.7109375" style="72" customWidth="1"/>
    <col min="12295" max="12295" width="10" style="72" customWidth="1"/>
    <col min="12296" max="12296" width="13.5703125" style="72" customWidth="1"/>
    <col min="12297" max="12544" width="9.140625" style="72"/>
    <col min="12545" max="12545" width="6.42578125" style="72" customWidth="1"/>
    <col min="12546" max="12546" width="13.7109375" style="72" customWidth="1"/>
    <col min="12547" max="12547" width="11.5703125" style="72" customWidth="1"/>
    <col min="12548" max="12548" width="9.140625" style="72"/>
    <col min="12549" max="12549" width="7.140625" style="72" customWidth="1"/>
    <col min="12550" max="12550" width="13.7109375" style="72" customWidth="1"/>
    <col min="12551" max="12551" width="10" style="72" customWidth="1"/>
    <col min="12552" max="12552" width="13.5703125" style="72" customWidth="1"/>
    <col min="12553" max="12800" width="9.140625" style="72"/>
    <col min="12801" max="12801" width="6.42578125" style="72" customWidth="1"/>
    <col min="12802" max="12802" width="13.7109375" style="72" customWidth="1"/>
    <col min="12803" max="12803" width="11.5703125" style="72" customWidth="1"/>
    <col min="12804" max="12804" width="9.140625" style="72"/>
    <col min="12805" max="12805" width="7.140625" style="72" customWidth="1"/>
    <col min="12806" max="12806" width="13.7109375" style="72" customWidth="1"/>
    <col min="12807" max="12807" width="10" style="72" customWidth="1"/>
    <col min="12808" max="12808" width="13.5703125" style="72" customWidth="1"/>
    <col min="12809" max="13056" width="9.140625" style="72"/>
    <col min="13057" max="13057" width="6.42578125" style="72" customWidth="1"/>
    <col min="13058" max="13058" width="13.7109375" style="72" customWidth="1"/>
    <col min="13059" max="13059" width="11.5703125" style="72" customWidth="1"/>
    <col min="13060" max="13060" width="9.140625" style="72"/>
    <col min="13061" max="13061" width="7.140625" style="72" customWidth="1"/>
    <col min="13062" max="13062" width="13.7109375" style="72" customWidth="1"/>
    <col min="13063" max="13063" width="10" style="72" customWidth="1"/>
    <col min="13064" max="13064" width="13.5703125" style="72" customWidth="1"/>
    <col min="13065" max="13312" width="9.140625" style="72"/>
    <col min="13313" max="13313" width="6.42578125" style="72" customWidth="1"/>
    <col min="13314" max="13314" width="13.7109375" style="72" customWidth="1"/>
    <col min="13315" max="13315" width="11.5703125" style="72" customWidth="1"/>
    <col min="13316" max="13316" width="9.140625" style="72"/>
    <col min="13317" max="13317" width="7.140625" style="72" customWidth="1"/>
    <col min="13318" max="13318" width="13.7109375" style="72" customWidth="1"/>
    <col min="13319" max="13319" width="10" style="72" customWidth="1"/>
    <col min="13320" max="13320" width="13.5703125" style="72" customWidth="1"/>
    <col min="13321" max="13568" width="9.140625" style="72"/>
    <col min="13569" max="13569" width="6.42578125" style="72" customWidth="1"/>
    <col min="13570" max="13570" width="13.7109375" style="72" customWidth="1"/>
    <col min="13571" max="13571" width="11.5703125" style="72" customWidth="1"/>
    <col min="13572" max="13572" width="9.140625" style="72"/>
    <col min="13573" max="13573" width="7.140625" style="72" customWidth="1"/>
    <col min="13574" max="13574" width="13.7109375" style="72" customWidth="1"/>
    <col min="13575" max="13575" width="10" style="72" customWidth="1"/>
    <col min="13576" max="13576" width="13.5703125" style="72" customWidth="1"/>
    <col min="13577" max="13824" width="9.140625" style="72"/>
    <col min="13825" max="13825" width="6.42578125" style="72" customWidth="1"/>
    <col min="13826" max="13826" width="13.7109375" style="72" customWidth="1"/>
    <col min="13827" max="13827" width="11.5703125" style="72" customWidth="1"/>
    <col min="13828" max="13828" width="9.140625" style="72"/>
    <col min="13829" max="13829" width="7.140625" style="72" customWidth="1"/>
    <col min="13830" max="13830" width="13.7109375" style="72" customWidth="1"/>
    <col min="13831" max="13831" width="10" style="72" customWidth="1"/>
    <col min="13832" max="13832" width="13.5703125" style="72" customWidth="1"/>
    <col min="13833" max="14080" width="9.140625" style="72"/>
    <col min="14081" max="14081" width="6.42578125" style="72" customWidth="1"/>
    <col min="14082" max="14082" width="13.7109375" style="72" customWidth="1"/>
    <col min="14083" max="14083" width="11.5703125" style="72" customWidth="1"/>
    <col min="14084" max="14084" width="9.140625" style="72"/>
    <col min="14085" max="14085" width="7.140625" style="72" customWidth="1"/>
    <col min="14086" max="14086" width="13.7109375" style="72" customWidth="1"/>
    <col min="14087" max="14087" width="10" style="72" customWidth="1"/>
    <col min="14088" max="14088" width="13.5703125" style="72" customWidth="1"/>
    <col min="14089" max="14336" width="9.140625" style="72"/>
    <col min="14337" max="14337" width="6.42578125" style="72" customWidth="1"/>
    <col min="14338" max="14338" width="13.7109375" style="72" customWidth="1"/>
    <col min="14339" max="14339" width="11.5703125" style="72" customWidth="1"/>
    <col min="14340" max="14340" width="9.140625" style="72"/>
    <col min="14341" max="14341" width="7.140625" style="72" customWidth="1"/>
    <col min="14342" max="14342" width="13.7109375" style="72" customWidth="1"/>
    <col min="14343" max="14343" width="10" style="72" customWidth="1"/>
    <col min="14344" max="14344" width="13.5703125" style="72" customWidth="1"/>
    <col min="14345" max="14592" width="9.140625" style="72"/>
    <col min="14593" max="14593" width="6.42578125" style="72" customWidth="1"/>
    <col min="14594" max="14594" width="13.7109375" style="72" customWidth="1"/>
    <col min="14595" max="14595" width="11.5703125" style="72" customWidth="1"/>
    <col min="14596" max="14596" width="9.140625" style="72"/>
    <col min="14597" max="14597" width="7.140625" style="72" customWidth="1"/>
    <col min="14598" max="14598" width="13.7109375" style="72" customWidth="1"/>
    <col min="14599" max="14599" width="10" style="72" customWidth="1"/>
    <col min="14600" max="14600" width="13.5703125" style="72" customWidth="1"/>
    <col min="14601" max="14848" width="9.140625" style="72"/>
    <col min="14849" max="14849" width="6.42578125" style="72" customWidth="1"/>
    <col min="14850" max="14850" width="13.7109375" style="72" customWidth="1"/>
    <col min="14851" max="14851" width="11.5703125" style="72" customWidth="1"/>
    <col min="14852" max="14852" width="9.140625" style="72"/>
    <col min="14853" max="14853" width="7.140625" style="72" customWidth="1"/>
    <col min="14854" max="14854" width="13.7109375" style="72" customWidth="1"/>
    <col min="14855" max="14855" width="10" style="72" customWidth="1"/>
    <col min="14856" max="14856" width="13.5703125" style="72" customWidth="1"/>
    <col min="14857" max="15104" width="9.140625" style="72"/>
    <col min="15105" max="15105" width="6.42578125" style="72" customWidth="1"/>
    <col min="15106" max="15106" width="13.7109375" style="72" customWidth="1"/>
    <col min="15107" max="15107" width="11.5703125" style="72" customWidth="1"/>
    <col min="15108" max="15108" width="9.140625" style="72"/>
    <col min="15109" max="15109" width="7.140625" style="72" customWidth="1"/>
    <col min="15110" max="15110" width="13.7109375" style="72" customWidth="1"/>
    <col min="15111" max="15111" width="10" style="72" customWidth="1"/>
    <col min="15112" max="15112" width="13.5703125" style="72" customWidth="1"/>
    <col min="15113" max="15360" width="9.140625" style="72"/>
    <col min="15361" max="15361" width="6.42578125" style="72" customWidth="1"/>
    <col min="15362" max="15362" width="13.7109375" style="72" customWidth="1"/>
    <col min="15363" max="15363" width="11.5703125" style="72" customWidth="1"/>
    <col min="15364" max="15364" width="9.140625" style="72"/>
    <col min="15365" max="15365" width="7.140625" style="72" customWidth="1"/>
    <col min="15366" max="15366" width="13.7109375" style="72" customWidth="1"/>
    <col min="15367" max="15367" width="10" style="72" customWidth="1"/>
    <col min="15368" max="15368" width="13.5703125" style="72" customWidth="1"/>
    <col min="15369" max="15616" width="9.140625" style="72"/>
    <col min="15617" max="15617" width="6.42578125" style="72" customWidth="1"/>
    <col min="15618" max="15618" width="13.7109375" style="72" customWidth="1"/>
    <col min="15619" max="15619" width="11.5703125" style="72" customWidth="1"/>
    <col min="15620" max="15620" width="9.140625" style="72"/>
    <col min="15621" max="15621" width="7.140625" style="72" customWidth="1"/>
    <col min="15622" max="15622" width="13.7109375" style="72" customWidth="1"/>
    <col min="15623" max="15623" width="10" style="72" customWidth="1"/>
    <col min="15624" max="15624" width="13.5703125" style="72" customWidth="1"/>
    <col min="15625" max="15872" width="9.140625" style="72"/>
    <col min="15873" max="15873" width="6.42578125" style="72" customWidth="1"/>
    <col min="15874" max="15874" width="13.7109375" style="72" customWidth="1"/>
    <col min="15875" max="15875" width="11.5703125" style="72" customWidth="1"/>
    <col min="15876" max="15876" width="9.140625" style="72"/>
    <col min="15877" max="15877" width="7.140625" style="72" customWidth="1"/>
    <col min="15878" max="15878" width="13.7109375" style="72" customWidth="1"/>
    <col min="15879" max="15879" width="10" style="72" customWidth="1"/>
    <col min="15880" max="15880" width="13.5703125" style="72" customWidth="1"/>
    <col min="15881" max="16128" width="9.140625" style="72"/>
    <col min="16129" max="16129" width="6.42578125" style="72" customWidth="1"/>
    <col min="16130" max="16130" width="13.7109375" style="72" customWidth="1"/>
    <col min="16131" max="16131" width="11.5703125" style="72" customWidth="1"/>
    <col min="16132" max="16132" width="9.140625" style="72"/>
    <col min="16133" max="16133" width="7.140625" style="72" customWidth="1"/>
    <col min="16134" max="16134" width="13.7109375" style="72" customWidth="1"/>
    <col min="16135" max="16135" width="10" style="72" customWidth="1"/>
    <col min="16136" max="16136" width="13.5703125" style="72" customWidth="1"/>
    <col min="16137" max="16384" width="9.140625" style="72"/>
  </cols>
  <sheetData>
    <row r="2" spans="1:9">
      <c r="A2" s="503" t="s">
        <v>345</v>
      </c>
      <c r="B2" s="503"/>
      <c r="C2" s="503"/>
      <c r="D2" s="503"/>
      <c r="E2" s="503"/>
      <c r="F2" s="503"/>
      <c r="G2" s="503"/>
      <c r="H2" s="503"/>
    </row>
    <row r="3" spans="1:9">
      <c r="A3" s="504" t="s">
        <v>205</v>
      </c>
      <c r="B3" s="504"/>
      <c r="C3" s="504"/>
      <c r="D3" s="504"/>
      <c r="E3" s="504"/>
      <c r="F3" s="504"/>
      <c r="G3" s="504"/>
      <c r="H3" s="504"/>
    </row>
    <row r="6" spans="1:9">
      <c r="A6" s="505" t="s">
        <v>421</v>
      </c>
      <c r="B6" s="505"/>
      <c r="C6" s="505"/>
      <c r="D6" s="505"/>
      <c r="E6" s="505"/>
      <c r="F6" s="505"/>
      <c r="G6" s="505"/>
      <c r="H6" s="505"/>
    </row>
    <row r="9" spans="1:9" ht="15" customHeight="1">
      <c r="A9" s="506" t="s">
        <v>275</v>
      </c>
      <c r="B9" s="506"/>
      <c r="C9" s="506"/>
      <c r="D9" s="506"/>
      <c r="E9" s="506"/>
      <c r="F9" s="506"/>
      <c r="G9" s="506"/>
      <c r="H9" s="506"/>
      <c r="I9" s="72"/>
    </row>
    <row r="10" spans="1:9">
      <c r="D10" s="330"/>
    </row>
    <row r="11" spans="1:9">
      <c r="C11" s="505" t="s">
        <v>431</v>
      </c>
      <c r="D11" s="505"/>
      <c r="E11" s="505"/>
      <c r="F11" s="505"/>
    </row>
    <row r="12" spans="1:9">
      <c r="B12" s="507" t="s">
        <v>280</v>
      </c>
      <c r="C12" s="507"/>
      <c r="D12" s="507"/>
      <c r="E12" s="507"/>
      <c r="F12" s="507"/>
      <c r="G12" s="507"/>
    </row>
    <row r="14" spans="1:9" ht="15" customHeight="1">
      <c r="A14" s="498" t="s">
        <v>281</v>
      </c>
      <c r="B14" s="498"/>
      <c r="C14" s="100" t="s">
        <v>422</v>
      </c>
      <c r="D14" s="101"/>
      <c r="E14" s="101"/>
      <c r="F14" s="101"/>
      <c r="G14" s="101"/>
      <c r="H14" s="101"/>
      <c r="I14" s="72"/>
    </row>
    <row r="15" spans="1:9">
      <c r="A15" s="508" t="s">
        <v>318</v>
      </c>
      <c r="B15" s="508"/>
      <c r="C15" s="508"/>
      <c r="D15" s="508"/>
      <c r="E15" s="508"/>
      <c r="F15" s="508"/>
      <c r="G15" s="508"/>
      <c r="H15" s="508"/>
    </row>
    <row r="16" spans="1:9" ht="28.5" customHeight="1">
      <c r="A16" s="102" t="s">
        <v>282</v>
      </c>
      <c r="B16" s="102" t="s">
        <v>283</v>
      </c>
      <c r="C16" s="509" t="s">
        <v>269</v>
      </c>
      <c r="D16" s="510"/>
      <c r="E16" s="511"/>
      <c r="F16" s="102" t="s">
        <v>270</v>
      </c>
      <c r="G16" s="103" t="s">
        <v>271</v>
      </c>
      <c r="H16" s="103" t="s">
        <v>272</v>
      </c>
      <c r="I16" s="72"/>
    </row>
    <row r="17" spans="1:8">
      <c r="A17" s="104">
        <v>1</v>
      </c>
      <c r="B17" s="343" t="s">
        <v>202</v>
      </c>
      <c r="C17" s="500" t="s">
        <v>344</v>
      </c>
      <c r="D17" s="500"/>
      <c r="E17" s="500"/>
      <c r="F17" s="73" t="s">
        <v>266</v>
      </c>
      <c r="G17" s="105" t="s">
        <v>266</v>
      </c>
      <c r="H17" s="106">
        <v>4587.71</v>
      </c>
    </row>
    <row r="18" spans="1:8">
      <c r="A18" s="104">
        <v>2</v>
      </c>
      <c r="B18" s="343" t="s">
        <v>202</v>
      </c>
      <c r="C18" s="500" t="s">
        <v>319</v>
      </c>
      <c r="D18" s="500"/>
      <c r="E18" s="500"/>
      <c r="F18" s="73" t="s">
        <v>266</v>
      </c>
      <c r="G18" s="105" t="s">
        <v>266</v>
      </c>
      <c r="H18" s="106">
        <v>31242.52</v>
      </c>
    </row>
    <row r="19" spans="1:8">
      <c r="A19" s="104">
        <v>3</v>
      </c>
      <c r="B19" s="343" t="s">
        <v>202</v>
      </c>
      <c r="C19" s="500" t="s">
        <v>276</v>
      </c>
      <c r="D19" s="500"/>
      <c r="E19" s="500"/>
      <c r="F19" s="73" t="s">
        <v>266</v>
      </c>
      <c r="G19" s="105" t="s">
        <v>266</v>
      </c>
      <c r="H19" s="106">
        <v>461.29</v>
      </c>
    </row>
    <row r="20" spans="1:8">
      <c r="A20" s="104"/>
      <c r="B20" s="343"/>
      <c r="C20" s="501" t="s">
        <v>265</v>
      </c>
      <c r="D20" s="501"/>
      <c r="E20" s="501"/>
      <c r="F20" s="107" t="s">
        <v>266</v>
      </c>
      <c r="G20" s="108" t="s">
        <v>266</v>
      </c>
      <c r="H20" s="109">
        <f>0+H17+H18</f>
        <v>35830.230000000003</v>
      </c>
    </row>
    <row r="21" spans="1:8">
      <c r="A21" s="104">
        <v>4</v>
      </c>
      <c r="B21" s="343" t="s">
        <v>200</v>
      </c>
      <c r="C21" s="500" t="s">
        <v>274</v>
      </c>
      <c r="D21" s="500"/>
      <c r="E21" s="500"/>
      <c r="F21" s="73" t="s">
        <v>266</v>
      </c>
      <c r="G21" s="105" t="s">
        <v>266</v>
      </c>
      <c r="H21" s="106">
        <v>456.88</v>
      </c>
    </row>
    <row r="22" spans="1:8">
      <c r="A22" s="104">
        <v>5</v>
      </c>
      <c r="B22" s="343" t="s">
        <v>200</v>
      </c>
      <c r="C22" s="500" t="s">
        <v>344</v>
      </c>
      <c r="D22" s="500"/>
      <c r="E22" s="500"/>
      <c r="F22" s="73" t="s">
        <v>266</v>
      </c>
      <c r="G22" s="105" t="s">
        <v>266</v>
      </c>
      <c r="H22" s="106">
        <v>7032.61</v>
      </c>
    </row>
    <row r="23" spans="1:8">
      <c r="A23" s="104">
        <v>6</v>
      </c>
      <c r="B23" s="343" t="s">
        <v>200</v>
      </c>
      <c r="C23" s="500" t="s">
        <v>319</v>
      </c>
      <c r="D23" s="500"/>
      <c r="E23" s="500"/>
      <c r="F23" s="73" t="s">
        <v>266</v>
      </c>
      <c r="G23" s="105" t="s">
        <v>266</v>
      </c>
      <c r="H23" s="106">
        <v>31423.360000000001</v>
      </c>
    </row>
    <row r="24" spans="1:8">
      <c r="A24" s="104">
        <v>7</v>
      </c>
      <c r="B24" s="343" t="s">
        <v>200</v>
      </c>
      <c r="C24" s="500" t="s">
        <v>276</v>
      </c>
      <c r="D24" s="500"/>
      <c r="E24" s="500"/>
      <c r="F24" s="73" t="s">
        <v>266</v>
      </c>
      <c r="G24" s="105" t="s">
        <v>266</v>
      </c>
      <c r="H24" s="106">
        <v>467.81</v>
      </c>
    </row>
    <row r="25" spans="1:8">
      <c r="A25" s="104"/>
      <c r="B25" s="343"/>
      <c r="C25" s="501" t="s">
        <v>265</v>
      </c>
      <c r="D25" s="501"/>
      <c r="E25" s="501"/>
      <c r="F25" s="107" t="s">
        <v>266</v>
      </c>
      <c r="G25" s="108" t="s">
        <v>266</v>
      </c>
      <c r="H25" s="109">
        <f>0+H21+H22+H23</f>
        <v>38912.85</v>
      </c>
    </row>
    <row r="26" spans="1:8">
      <c r="C26" s="502"/>
      <c r="D26" s="502"/>
      <c r="E26" s="502"/>
    </row>
    <row r="28" spans="1:8">
      <c r="A28" s="498" t="s">
        <v>417</v>
      </c>
      <c r="B28" s="498"/>
      <c r="C28" s="498"/>
      <c r="D28" s="498"/>
      <c r="E28" s="499" t="s">
        <v>418</v>
      </c>
      <c r="F28" s="499"/>
      <c r="G28" s="499"/>
      <c r="H28" s="499"/>
    </row>
    <row r="29" spans="1:8">
      <c r="E29" s="398" t="s">
        <v>284</v>
      </c>
      <c r="F29" s="398"/>
      <c r="G29" s="398"/>
      <c r="H29" s="398"/>
    </row>
    <row r="32" spans="1:8" ht="30" customHeight="1">
      <c r="A32" s="498" t="s">
        <v>359</v>
      </c>
      <c r="B32" s="498"/>
      <c r="C32" s="498"/>
      <c r="D32" s="498"/>
      <c r="E32" s="499" t="s">
        <v>365</v>
      </c>
      <c r="F32" s="499"/>
      <c r="G32" s="499"/>
      <c r="H32" s="499"/>
    </row>
    <row r="33" spans="5:8">
      <c r="E33" s="398" t="s">
        <v>284</v>
      </c>
      <c r="F33" s="398"/>
      <c r="G33" s="398"/>
      <c r="H33" s="398"/>
    </row>
    <row r="34" spans="5:8" ht="27.75" customHeight="1"/>
  </sheetData>
  <mergeCells count="25">
    <mergeCell ref="A2:H2"/>
    <mergeCell ref="A3:H3"/>
    <mergeCell ref="A6:H6"/>
    <mergeCell ref="A9:H9"/>
    <mergeCell ref="C11:F11"/>
    <mergeCell ref="C24:E24"/>
    <mergeCell ref="C26:E26"/>
    <mergeCell ref="A28:D28"/>
    <mergeCell ref="E28:H28"/>
    <mergeCell ref="B12:G12"/>
    <mergeCell ref="C19:E19"/>
    <mergeCell ref="C20:E20"/>
    <mergeCell ref="C21:E21"/>
    <mergeCell ref="C22:E22"/>
    <mergeCell ref="C23:E23"/>
    <mergeCell ref="A14:B14"/>
    <mergeCell ref="A15:H15"/>
    <mergeCell ref="C16:E16"/>
    <mergeCell ref="C17:E17"/>
    <mergeCell ref="C18:E18"/>
    <mergeCell ref="E29:H29"/>
    <mergeCell ref="A32:D32"/>
    <mergeCell ref="E32:H32"/>
    <mergeCell ref="E33:H33"/>
    <mergeCell ref="C25:E2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7"/>
  <sheetViews>
    <sheetView workbookViewId="0">
      <selection activeCell="C11" sqref="C11:F11"/>
    </sheetView>
  </sheetViews>
  <sheetFormatPr defaultRowHeight="15"/>
  <cols>
    <col min="1" max="1" width="6.42578125" style="329" customWidth="1"/>
    <col min="2" max="2" width="13.7109375" style="329" customWidth="1"/>
    <col min="3" max="3" width="11.5703125" style="329" customWidth="1"/>
    <col min="4" max="4" width="9.140625" style="329"/>
    <col min="5" max="5" width="7.140625" style="329" customWidth="1"/>
    <col min="6" max="6" width="13.7109375" style="329" customWidth="1"/>
    <col min="7" max="7" width="10" style="329" customWidth="1"/>
    <col min="8" max="8" width="13.5703125" style="329" customWidth="1"/>
    <col min="9" max="9" width="9.140625" style="329"/>
    <col min="10" max="256" width="9.140625" style="72"/>
    <col min="257" max="257" width="6.42578125" style="72" customWidth="1"/>
    <col min="258" max="258" width="13.7109375" style="72" customWidth="1"/>
    <col min="259" max="259" width="11.5703125" style="72" customWidth="1"/>
    <col min="260" max="260" width="9.140625" style="72"/>
    <col min="261" max="261" width="7.140625" style="72" customWidth="1"/>
    <col min="262" max="262" width="13.7109375" style="72" customWidth="1"/>
    <col min="263" max="263" width="10" style="72" customWidth="1"/>
    <col min="264" max="264" width="13.5703125" style="72" customWidth="1"/>
    <col min="265" max="512" width="9.140625" style="72"/>
    <col min="513" max="513" width="6.42578125" style="72" customWidth="1"/>
    <col min="514" max="514" width="13.7109375" style="72" customWidth="1"/>
    <col min="515" max="515" width="11.5703125" style="72" customWidth="1"/>
    <col min="516" max="516" width="9.140625" style="72"/>
    <col min="517" max="517" width="7.140625" style="72" customWidth="1"/>
    <col min="518" max="518" width="13.7109375" style="72" customWidth="1"/>
    <col min="519" max="519" width="10" style="72" customWidth="1"/>
    <col min="520" max="520" width="13.5703125" style="72" customWidth="1"/>
    <col min="521" max="768" width="9.140625" style="72"/>
    <col min="769" max="769" width="6.42578125" style="72" customWidth="1"/>
    <col min="770" max="770" width="13.7109375" style="72" customWidth="1"/>
    <col min="771" max="771" width="11.5703125" style="72" customWidth="1"/>
    <col min="772" max="772" width="9.140625" style="72"/>
    <col min="773" max="773" width="7.140625" style="72" customWidth="1"/>
    <col min="774" max="774" width="13.7109375" style="72" customWidth="1"/>
    <col min="775" max="775" width="10" style="72" customWidth="1"/>
    <col min="776" max="776" width="13.5703125" style="72" customWidth="1"/>
    <col min="777" max="1024" width="9.140625" style="72"/>
    <col min="1025" max="1025" width="6.42578125" style="72" customWidth="1"/>
    <col min="1026" max="1026" width="13.7109375" style="72" customWidth="1"/>
    <col min="1027" max="1027" width="11.5703125" style="72" customWidth="1"/>
    <col min="1028" max="1028" width="9.140625" style="72"/>
    <col min="1029" max="1029" width="7.140625" style="72" customWidth="1"/>
    <col min="1030" max="1030" width="13.7109375" style="72" customWidth="1"/>
    <col min="1031" max="1031" width="10" style="72" customWidth="1"/>
    <col min="1032" max="1032" width="13.5703125" style="72" customWidth="1"/>
    <col min="1033" max="1280" width="9.140625" style="72"/>
    <col min="1281" max="1281" width="6.42578125" style="72" customWidth="1"/>
    <col min="1282" max="1282" width="13.7109375" style="72" customWidth="1"/>
    <col min="1283" max="1283" width="11.5703125" style="72" customWidth="1"/>
    <col min="1284" max="1284" width="9.140625" style="72"/>
    <col min="1285" max="1285" width="7.140625" style="72" customWidth="1"/>
    <col min="1286" max="1286" width="13.7109375" style="72" customWidth="1"/>
    <col min="1287" max="1287" width="10" style="72" customWidth="1"/>
    <col min="1288" max="1288" width="13.5703125" style="72" customWidth="1"/>
    <col min="1289" max="1536" width="9.140625" style="72"/>
    <col min="1537" max="1537" width="6.42578125" style="72" customWidth="1"/>
    <col min="1538" max="1538" width="13.7109375" style="72" customWidth="1"/>
    <col min="1539" max="1539" width="11.5703125" style="72" customWidth="1"/>
    <col min="1540" max="1540" width="9.140625" style="72"/>
    <col min="1541" max="1541" width="7.140625" style="72" customWidth="1"/>
    <col min="1542" max="1542" width="13.7109375" style="72" customWidth="1"/>
    <col min="1543" max="1543" width="10" style="72" customWidth="1"/>
    <col min="1544" max="1544" width="13.5703125" style="72" customWidth="1"/>
    <col min="1545" max="1792" width="9.140625" style="72"/>
    <col min="1793" max="1793" width="6.42578125" style="72" customWidth="1"/>
    <col min="1794" max="1794" width="13.7109375" style="72" customWidth="1"/>
    <col min="1795" max="1795" width="11.5703125" style="72" customWidth="1"/>
    <col min="1796" max="1796" width="9.140625" style="72"/>
    <col min="1797" max="1797" width="7.140625" style="72" customWidth="1"/>
    <col min="1798" max="1798" width="13.7109375" style="72" customWidth="1"/>
    <col min="1799" max="1799" width="10" style="72" customWidth="1"/>
    <col min="1800" max="1800" width="13.5703125" style="72" customWidth="1"/>
    <col min="1801" max="2048" width="9.140625" style="72"/>
    <col min="2049" max="2049" width="6.42578125" style="72" customWidth="1"/>
    <col min="2050" max="2050" width="13.7109375" style="72" customWidth="1"/>
    <col min="2051" max="2051" width="11.5703125" style="72" customWidth="1"/>
    <col min="2052" max="2052" width="9.140625" style="72"/>
    <col min="2053" max="2053" width="7.140625" style="72" customWidth="1"/>
    <col min="2054" max="2054" width="13.7109375" style="72" customWidth="1"/>
    <col min="2055" max="2055" width="10" style="72" customWidth="1"/>
    <col min="2056" max="2056" width="13.5703125" style="72" customWidth="1"/>
    <col min="2057" max="2304" width="9.140625" style="72"/>
    <col min="2305" max="2305" width="6.42578125" style="72" customWidth="1"/>
    <col min="2306" max="2306" width="13.7109375" style="72" customWidth="1"/>
    <col min="2307" max="2307" width="11.5703125" style="72" customWidth="1"/>
    <col min="2308" max="2308" width="9.140625" style="72"/>
    <col min="2309" max="2309" width="7.140625" style="72" customWidth="1"/>
    <col min="2310" max="2310" width="13.7109375" style="72" customWidth="1"/>
    <col min="2311" max="2311" width="10" style="72" customWidth="1"/>
    <col min="2312" max="2312" width="13.5703125" style="72" customWidth="1"/>
    <col min="2313" max="2560" width="9.140625" style="72"/>
    <col min="2561" max="2561" width="6.42578125" style="72" customWidth="1"/>
    <col min="2562" max="2562" width="13.7109375" style="72" customWidth="1"/>
    <col min="2563" max="2563" width="11.5703125" style="72" customWidth="1"/>
    <col min="2564" max="2564" width="9.140625" style="72"/>
    <col min="2565" max="2565" width="7.140625" style="72" customWidth="1"/>
    <col min="2566" max="2566" width="13.7109375" style="72" customWidth="1"/>
    <col min="2567" max="2567" width="10" style="72" customWidth="1"/>
    <col min="2568" max="2568" width="13.5703125" style="72" customWidth="1"/>
    <col min="2569" max="2816" width="9.140625" style="72"/>
    <col min="2817" max="2817" width="6.42578125" style="72" customWidth="1"/>
    <col min="2818" max="2818" width="13.7109375" style="72" customWidth="1"/>
    <col min="2819" max="2819" width="11.5703125" style="72" customWidth="1"/>
    <col min="2820" max="2820" width="9.140625" style="72"/>
    <col min="2821" max="2821" width="7.140625" style="72" customWidth="1"/>
    <col min="2822" max="2822" width="13.7109375" style="72" customWidth="1"/>
    <col min="2823" max="2823" width="10" style="72" customWidth="1"/>
    <col min="2824" max="2824" width="13.5703125" style="72" customWidth="1"/>
    <col min="2825" max="3072" width="9.140625" style="72"/>
    <col min="3073" max="3073" width="6.42578125" style="72" customWidth="1"/>
    <col min="3074" max="3074" width="13.7109375" style="72" customWidth="1"/>
    <col min="3075" max="3075" width="11.5703125" style="72" customWidth="1"/>
    <col min="3076" max="3076" width="9.140625" style="72"/>
    <col min="3077" max="3077" width="7.140625" style="72" customWidth="1"/>
    <col min="3078" max="3078" width="13.7109375" style="72" customWidth="1"/>
    <col min="3079" max="3079" width="10" style="72" customWidth="1"/>
    <col min="3080" max="3080" width="13.5703125" style="72" customWidth="1"/>
    <col min="3081" max="3328" width="9.140625" style="72"/>
    <col min="3329" max="3329" width="6.42578125" style="72" customWidth="1"/>
    <col min="3330" max="3330" width="13.7109375" style="72" customWidth="1"/>
    <col min="3331" max="3331" width="11.5703125" style="72" customWidth="1"/>
    <col min="3332" max="3332" width="9.140625" style="72"/>
    <col min="3333" max="3333" width="7.140625" style="72" customWidth="1"/>
    <col min="3334" max="3334" width="13.7109375" style="72" customWidth="1"/>
    <col min="3335" max="3335" width="10" style="72" customWidth="1"/>
    <col min="3336" max="3336" width="13.5703125" style="72" customWidth="1"/>
    <col min="3337" max="3584" width="9.140625" style="72"/>
    <col min="3585" max="3585" width="6.42578125" style="72" customWidth="1"/>
    <col min="3586" max="3586" width="13.7109375" style="72" customWidth="1"/>
    <col min="3587" max="3587" width="11.5703125" style="72" customWidth="1"/>
    <col min="3588" max="3588" width="9.140625" style="72"/>
    <col min="3589" max="3589" width="7.140625" style="72" customWidth="1"/>
    <col min="3590" max="3590" width="13.7109375" style="72" customWidth="1"/>
    <col min="3591" max="3591" width="10" style="72" customWidth="1"/>
    <col min="3592" max="3592" width="13.5703125" style="72" customWidth="1"/>
    <col min="3593" max="3840" width="9.140625" style="72"/>
    <col min="3841" max="3841" width="6.42578125" style="72" customWidth="1"/>
    <col min="3842" max="3842" width="13.7109375" style="72" customWidth="1"/>
    <col min="3843" max="3843" width="11.5703125" style="72" customWidth="1"/>
    <col min="3844" max="3844" width="9.140625" style="72"/>
    <col min="3845" max="3845" width="7.140625" style="72" customWidth="1"/>
    <col min="3846" max="3846" width="13.7109375" style="72" customWidth="1"/>
    <col min="3847" max="3847" width="10" style="72" customWidth="1"/>
    <col min="3848" max="3848" width="13.5703125" style="72" customWidth="1"/>
    <col min="3849" max="4096" width="9.140625" style="72"/>
    <col min="4097" max="4097" width="6.42578125" style="72" customWidth="1"/>
    <col min="4098" max="4098" width="13.7109375" style="72" customWidth="1"/>
    <col min="4099" max="4099" width="11.5703125" style="72" customWidth="1"/>
    <col min="4100" max="4100" width="9.140625" style="72"/>
    <col min="4101" max="4101" width="7.140625" style="72" customWidth="1"/>
    <col min="4102" max="4102" width="13.7109375" style="72" customWidth="1"/>
    <col min="4103" max="4103" width="10" style="72" customWidth="1"/>
    <col min="4104" max="4104" width="13.5703125" style="72" customWidth="1"/>
    <col min="4105" max="4352" width="9.140625" style="72"/>
    <col min="4353" max="4353" width="6.42578125" style="72" customWidth="1"/>
    <col min="4354" max="4354" width="13.7109375" style="72" customWidth="1"/>
    <col min="4355" max="4355" width="11.5703125" style="72" customWidth="1"/>
    <col min="4356" max="4356" width="9.140625" style="72"/>
    <col min="4357" max="4357" width="7.140625" style="72" customWidth="1"/>
    <col min="4358" max="4358" width="13.7109375" style="72" customWidth="1"/>
    <col min="4359" max="4359" width="10" style="72" customWidth="1"/>
    <col min="4360" max="4360" width="13.5703125" style="72" customWidth="1"/>
    <col min="4361" max="4608" width="9.140625" style="72"/>
    <col min="4609" max="4609" width="6.42578125" style="72" customWidth="1"/>
    <col min="4610" max="4610" width="13.7109375" style="72" customWidth="1"/>
    <col min="4611" max="4611" width="11.5703125" style="72" customWidth="1"/>
    <col min="4612" max="4612" width="9.140625" style="72"/>
    <col min="4613" max="4613" width="7.140625" style="72" customWidth="1"/>
    <col min="4614" max="4614" width="13.7109375" style="72" customWidth="1"/>
    <col min="4615" max="4615" width="10" style="72" customWidth="1"/>
    <col min="4616" max="4616" width="13.5703125" style="72" customWidth="1"/>
    <col min="4617" max="4864" width="9.140625" style="72"/>
    <col min="4865" max="4865" width="6.42578125" style="72" customWidth="1"/>
    <col min="4866" max="4866" width="13.7109375" style="72" customWidth="1"/>
    <col min="4867" max="4867" width="11.5703125" style="72" customWidth="1"/>
    <col min="4868" max="4868" width="9.140625" style="72"/>
    <col min="4869" max="4869" width="7.140625" style="72" customWidth="1"/>
    <col min="4870" max="4870" width="13.7109375" style="72" customWidth="1"/>
    <col min="4871" max="4871" width="10" style="72" customWidth="1"/>
    <col min="4872" max="4872" width="13.5703125" style="72" customWidth="1"/>
    <col min="4873" max="5120" width="9.140625" style="72"/>
    <col min="5121" max="5121" width="6.42578125" style="72" customWidth="1"/>
    <col min="5122" max="5122" width="13.7109375" style="72" customWidth="1"/>
    <col min="5123" max="5123" width="11.5703125" style="72" customWidth="1"/>
    <col min="5124" max="5124" width="9.140625" style="72"/>
    <col min="5125" max="5125" width="7.140625" style="72" customWidth="1"/>
    <col min="5126" max="5126" width="13.7109375" style="72" customWidth="1"/>
    <col min="5127" max="5127" width="10" style="72" customWidth="1"/>
    <col min="5128" max="5128" width="13.5703125" style="72" customWidth="1"/>
    <col min="5129" max="5376" width="9.140625" style="72"/>
    <col min="5377" max="5377" width="6.42578125" style="72" customWidth="1"/>
    <col min="5378" max="5378" width="13.7109375" style="72" customWidth="1"/>
    <col min="5379" max="5379" width="11.5703125" style="72" customWidth="1"/>
    <col min="5380" max="5380" width="9.140625" style="72"/>
    <col min="5381" max="5381" width="7.140625" style="72" customWidth="1"/>
    <col min="5382" max="5382" width="13.7109375" style="72" customWidth="1"/>
    <col min="5383" max="5383" width="10" style="72" customWidth="1"/>
    <col min="5384" max="5384" width="13.5703125" style="72" customWidth="1"/>
    <col min="5385" max="5632" width="9.140625" style="72"/>
    <col min="5633" max="5633" width="6.42578125" style="72" customWidth="1"/>
    <col min="5634" max="5634" width="13.7109375" style="72" customWidth="1"/>
    <col min="5635" max="5635" width="11.5703125" style="72" customWidth="1"/>
    <col min="5636" max="5636" width="9.140625" style="72"/>
    <col min="5637" max="5637" width="7.140625" style="72" customWidth="1"/>
    <col min="5638" max="5638" width="13.7109375" style="72" customWidth="1"/>
    <col min="5639" max="5639" width="10" style="72" customWidth="1"/>
    <col min="5640" max="5640" width="13.5703125" style="72" customWidth="1"/>
    <col min="5641" max="5888" width="9.140625" style="72"/>
    <col min="5889" max="5889" width="6.42578125" style="72" customWidth="1"/>
    <col min="5890" max="5890" width="13.7109375" style="72" customWidth="1"/>
    <col min="5891" max="5891" width="11.5703125" style="72" customWidth="1"/>
    <col min="5892" max="5892" width="9.140625" style="72"/>
    <col min="5893" max="5893" width="7.140625" style="72" customWidth="1"/>
    <col min="5894" max="5894" width="13.7109375" style="72" customWidth="1"/>
    <col min="5895" max="5895" width="10" style="72" customWidth="1"/>
    <col min="5896" max="5896" width="13.5703125" style="72" customWidth="1"/>
    <col min="5897" max="6144" width="9.140625" style="72"/>
    <col min="6145" max="6145" width="6.42578125" style="72" customWidth="1"/>
    <col min="6146" max="6146" width="13.7109375" style="72" customWidth="1"/>
    <col min="6147" max="6147" width="11.5703125" style="72" customWidth="1"/>
    <col min="6148" max="6148" width="9.140625" style="72"/>
    <col min="6149" max="6149" width="7.140625" style="72" customWidth="1"/>
    <col min="6150" max="6150" width="13.7109375" style="72" customWidth="1"/>
    <col min="6151" max="6151" width="10" style="72" customWidth="1"/>
    <col min="6152" max="6152" width="13.5703125" style="72" customWidth="1"/>
    <col min="6153" max="6400" width="9.140625" style="72"/>
    <col min="6401" max="6401" width="6.42578125" style="72" customWidth="1"/>
    <col min="6402" max="6402" width="13.7109375" style="72" customWidth="1"/>
    <col min="6403" max="6403" width="11.5703125" style="72" customWidth="1"/>
    <col min="6404" max="6404" width="9.140625" style="72"/>
    <col min="6405" max="6405" width="7.140625" style="72" customWidth="1"/>
    <col min="6406" max="6406" width="13.7109375" style="72" customWidth="1"/>
    <col min="6407" max="6407" width="10" style="72" customWidth="1"/>
    <col min="6408" max="6408" width="13.5703125" style="72" customWidth="1"/>
    <col min="6409" max="6656" width="9.140625" style="72"/>
    <col min="6657" max="6657" width="6.42578125" style="72" customWidth="1"/>
    <col min="6658" max="6658" width="13.7109375" style="72" customWidth="1"/>
    <col min="6659" max="6659" width="11.5703125" style="72" customWidth="1"/>
    <col min="6660" max="6660" width="9.140625" style="72"/>
    <col min="6661" max="6661" width="7.140625" style="72" customWidth="1"/>
    <col min="6662" max="6662" width="13.7109375" style="72" customWidth="1"/>
    <col min="6663" max="6663" width="10" style="72" customWidth="1"/>
    <col min="6664" max="6664" width="13.5703125" style="72" customWidth="1"/>
    <col min="6665" max="6912" width="9.140625" style="72"/>
    <col min="6913" max="6913" width="6.42578125" style="72" customWidth="1"/>
    <col min="6914" max="6914" width="13.7109375" style="72" customWidth="1"/>
    <col min="6915" max="6915" width="11.5703125" style="72" customWidth="1"/>
    <col min="6916" max="6916" width="9.140625" style="72"/>
    <col min="6917" max="6917" width="7.140625" style="72" customWidth="1"/>
    <col min="6918" max="6918" width="13.7109375" style="72" customWidth="1"/>
    <col min="6919" max="6919" width="10" style="72" customWidth="1"/>
    <col min="6920" max="6920" width="13.5703125" style="72" customWidth="1"/>
    <col min="6921" max="7168" width="9.140625" style="72"/>
    <col min="7169" max="7169" width="6.42578125" style="72" customWidth="1"/>
    <col min="7170" max="7170" width="13.7109375" style="72" customWidth="1"/>
    <col min="7171" max="7171" width="11.5703125" style="72" customWidth="1"/>
    <col min="7172" max="7172" width="9.140625" style="72"/>
    <col min="7173" max="7173" width="7.140625" style="72" customWidth="1"/>
    <col min="7174" max="7174" width="13.7109375" style="72" customWidth="1"/>
    <col min="7175" max="7175" width="10" style="72" customWidth="1"/>
    <col min="7176" max="7176" width="13.5703125" style="72" customWidth="1"/>
    <col min="7177" max="7424" width="9.140625" style="72"/>
    <col min="7425" max="7425" width="6.42578125" style="72" customWidth="1"/>
    <col min="7426" max="7426" width="13.7109375" style="72" customWidth="1"/>
    <col min="7427" max="7427" width="11.5703125" style="72" customWidth="1"/>
    <col min="7428" max="7428" width="9.140625" style="72"/>
    <col min="7429" max="7429" width="7.140625" style="72" customWidth="1"/>
    <col min="7430" max="7430" width="13.7109375" style="72" customWidth="1"/>
    <col min="7431" max="7431" width="10" style="72" customWidth="1"/>
    <col min="7432" max="7432" width="13.5703125" style="72" customWidth="1"/>
    <col min="7433" max="7680" width="9.140625" style="72"/>
    <col min="7681" max="7681" width="6.42578125" style="72" customWidth="1"/>
    <col min="7682" max="7682" width="13.7109375" style="72" customWidth="1"/>
    <col min="7683" max="7683" width="11.5703125" style="72" customWidth="1"/>
    <col min="7684" max="7684" width="9.140625" style="72"/>
    <col min="7685" max="7685" width="7.140625" style="72" customWidth="1"/>
    <col min="7686" max="7686" width="13.7109375" style="72" customWidth="1"/>
    <col min="7687" max="7687" width="10" style="72" customWidth="1"/>
    <col min="7688" max="7688" width="13.5703125" style="72" customWidth="1"/>
    <col min="7689" max="7936" width="9.140625" style="72"/>
    <col min="7937" max="7937" width="6.42578125" style="72" customWidth="1"/>
    <col min="7938" max="7938" width="13.7109375" style="72" customWidth="1"/>
    <col min="7939" max="7939" width="11.5703125" style="72" customWidth="1"/>
    <col min="7940" max="7940" width="9.140625" style="72"/>
    <col min="7941" max="7941" width="7.140625" style="72" customWidth="1"/>
    <col min="7942" max="7942" width="13.7109375" style="72" customWidth="1"/>
    <col min="7943" max="7943" width="10" style="72" customWidth="1"/>
    <col min="7944" max="7944" width="13.5703125" style="72" customWidth="1"/>
    <col min="7945" max="8192" width="9.140625" style="72"/>
    <col min="8193" max="8193" width="6.42578125" style="72" customWidth="1"/>
    <col min="8194" max="8194" width="13.7109375" style="72" customWidth="1"/>
    <col min="8195" max="8195" width="11.5703125" style="72" customWidth="1"/>
    <col min="8196" max="8196" width="9.140625" style="72"/>
    <col min="8197" max="8197" width="7.140625" style="72" customWidth="1"/>
    <col min="8198" max="8198" width="13.7109375" style="72" customWidth="1"/>
    <col min="8199" max="8199" width="10" style="72" customWidth="1"/>
    <col min="8200" max="8200" width="13.5703125" style="72" customWidth="1"/>
    <col min="8201" max="8448" width="9.140625" style="72"/>
    <col min="8449" max="8449" width="6.42578125" style="72" customWidth="1"/>
    <col min="8450" max="8450" width="13.7109375" style="72" customWidth="1"/>
    <col min="8451" max="8451" width="11.5703125" style="72" customWidth="1"/>
    <col min="8452" max="8452" width="9.140625" style="72"/>
    <col min="8453" max="8453" width="7.140625" style="72" customWidth="1"/>
    <col min="8454" max="8454" width="13.7109375" style="72" customWidth="1"/>
    <col min="8455" max="8455" width="10" style="72" customWidth="1"/>
    <col min="8456" max="8456" width="13.5703125" style="72" customWidth="1"/>
    <col min="8457" max="8704" width="9.140625" style="72"/>
    <col min="8705" max="8705" width="6.42578125" style="72" customWidth="1"/>
    <col min="8706" max="8706" width="13.7109375" style="72" customWidth="1"/>
    <col min="8707" max="8707" width="11.5703125" style="72" customWidth="1"/>
    <col min="8708" max="8708" width="9.140625" style="72"/>
    <col min="8709" max="8709" width="7.140625" style="72" customWidth="1"/>
    <col min="8710" max="8710" width="13.7109375" style="72" customWidth="1"/>
    <col min="8711" max="8711" width="10" style="72" customWidth="1"/>
    <col min="8712" max="8712" width="13.5703125" style="72" customWidth="1"/>
    <col min="8713" max="8960" width="9.140625" style="72"/>
    <col min="8961" max="8961" width="6.42578125" style="72" customWidth="1"/>
    <col min="8962" max="8962" width="13.7109375" style="72" customWidth="1"/>
    <col min="8963" max="8963" width="11.5703125" style="72" customWidth="1"/>
    <col min="8964" max="8964" width="9.140625" style="72"/>
    <col min="8965" max="8965" width="7.140625" style="72" customWidth="1"/>
    <col min="8966" max="8966" width="13.7109375" style="72" customWidth="1"/>
    <col min="8967" max="8967" width="10" style="72" customWidth="1"/>
    <col min="8968" max="8968" width="13.5703125" style="72" customWidth="1"/>
    <col min="8969" max="9216" width="9.140625" style="72"/>
    <col min="9217" max="9217" width="6.42578125" style="72" customWidth="1"/>
    <col min="9218" max="9218" width="13.7109375" style="72" customWidth="1"/>
    <col min="9219" max="9219" width="11.5703125" style="72" customWidth="1"/>
    <col min="9220" max="9220" width="9.140625" style="72"/>
    <col min="9221" max="9221" width="7.140625" style="72" customWidth="1"/>
    <col min="9222" max="9222" width="13.7109375" style="72" customWidth="1"/>
    <col min="9223" max="9223" width="10" style="72" customWidth="1"/>
    <col min="9224" max="9224" width="13.5703125" style="72" customWidth="1"/>
    <col min="9225" max="9472" width="9.140625" style="72"/>
    <col min="9473" max="9473" width="6.42578125" style="72" customWidth="1"/>
    <col min="9474" max="9474" width="13.7109375" style="72" customWidth="1"/>
    <col min="9475" max="9475" width="11.5703125" style="72" customWidth="1"/>
    <col min="9476" max="9476" width="9.140625" style="72"/>
    <col min="9477" max="9477" width="7.140625" style="72" customWidth="1"/>
    <col min="9478" max="9478" width="13.7109375" style="72" customWidth="1"/>
    <col min="9479" max="9479" width="10" style="72" customWidth="1"/>
    <col min="9480" max="9480" width="13.5703125" style="72" customWidth="1"/>
    <col min="9481" max="9728" width="9.140625" style="72"/>
    <col min="9729" max="9729" width="6.42578125" style="72" customWidth="1"/>
    <col min="9730" max="9730" width="13.7109375" style="72" customWidth="1"/>
    <col min="9731" max="9731" width="11.5703125" style="72" customWidth="1"/>
    <col min="9732" max="9732" width="9.140625" style="72"/>
    <col min="9733" max="9733" width="7.140625" style="72" customWidth="1"/>
    <col min="9734" max="9734" width="13.7109375" style="72" customWidth="1"/>
    <col min="9735" max="9735" width="10" style="72" customWidth="1"/>
    <col min="9736" max="9736" width="13.5703125" style="72" customWidth="1"/>
    <col min="9737" max="9984" width="9.140625" style="72"/>
    <col min="9985" max="9985" width="6.42578125" style="72" customWidth="1"/>
    <col min="9986" max="9986" width="13.7109375" style="72" customWidth="1"/>
    <col min="9987" max="9987" width="11.5703125" style="72" customWidth="1"/>
    <col min="9988" max="9988" width="9.140625" style="72"/>
    <col min="9989" max="9989" width="7.140625" style="72" customWidth="1"/>
    <col min="9990" max="9990" width="13.7109375" style="72" customWidth="1"/>
    <col min="9991" max="9991" width="10" style="72" customWidth="1"/>
    <col min="9992" max="9992" width="13.5703125" style="72" customWidth="1"/>
    <col min="9993" max="10240" width="9.140625" style="72"/>
    <col min="10241" max="10241" width="6.42578125" style="72" customWidth="1"/>
    <col min="10242" max="10242" width="13.7109375" style="72" customWidth="1"/>
    <col min="10243" max="10243" width="11.5703125" style="72" customWidth="1"/>
    <col min="10244" max="10244" width="9.140625" style="72"/>
    <col min="10245" max="10245" width="7.140625" style="72" customWidth="1"/>
    <col min="10246" max="10246" width="13.7109375" style="72" customWidth="1"/>
    <col min="10247" max="10247" width="10" style="72" customWidth="1"/>
    <col min="10248" max="10248" width="13.5703125" style="72" customWidth="1"/>
    <col min="10249" max="10496" width="9.140625" style="72"/>
    <col min="10497" max="10497" width="6.42578125" style="72" customWidth="1"/>
    <col min="10498" max="10498" width="13.7109375" style="72" customWidth="1"/>
    <col min="10499" max="10499" width="11.5703125" style="72" customWidth="1"/>
    <col min="10500" max="10500" width="9.140625" style="72"/>
    <col min="10501" max="10501" width="7.140625" style="72" customWidth="1"/>
    <col min="10502" max="10502" width="13.7109375" style="72" customWidth="1"/>
    <col min="10503" max="10503" width="10" style="72" customWidth="1"/>
    <col min="10504" max="10504" width="13.5703125" style="72" customWidth="1"/>
    <col min="10505" max="10752" width="9.140625" style="72"/>
    <col min="10753" max="10753" width="6.42578125" style="72" customWidth="1"/>
    <col min="10754" max="10754" width="13.7109375" style="72" customWidth="1"/>
    <col min="10755" max="10755" width="11.5703125" style="72" customWidth="1"/>
    <col min="10756" max="10756" width="9.140625" style="72"/>
    <col min="10757" max="10757" width="7.140625" style="72" customWidth="1"/>
    <col min="10758" max="10758" width="13.7109375" style="72" customWidth="1"/>
    <col min="10759" max="10759" width="10" style="72" customWidth="1"/>
    <col min="10760" max="10760" width="13.5703125" style="72" customWidth="1"/>
    <col min="10761" max="11008" width="9.140625" style="72"/>
    <col min="11009" max="11009" width="6.42578125" style="72" customWidth="1"/>
    <col min="11010" max="11010" width="13.7109375" style="72" customWidth="1"/>
    <col min="11011" max="11011" width="11.5703125" style="72" customWidth="1"/>
    <col min="11012" max="11012" width="9.140625" style="72"/>
    <col min="11013" max="11013" width="7.140625" style="72" customWidth="1"/>
    <col min="11014" max="11014" width="13.7109375" style="72" customWidth="1"/>
    <col min="11015" max="11015" width="10" style="72" customWidth="1"/>
    <col min="11016" max="11016" width="13.5703125" style="72" customWidth="1"/>
    <col min="11017" max="11264" width="9.140625" style="72"/>
    <col min="11265" max="11265" width="6.42578125" style="72" customWidth="1"/>
    <col min="11266" max="11266" width="13.7109375" style="72" customWidth="1"/>
    <col min="11267" max="11267" width="11.5703125" style="72" customWidth="1"/>
    <col min="11268" max="11268" width="9.140625" style="72"/>
    <col min="11269" max="11269" width="7.140625" style="72" customWidth="1"/>
    <col min="11270" max="11270" width="13.7109375" style="72" customWidth="1"/>
    <col min="11271" max="11271" width="10" style="72" customWidth="1"/>
    <col min="11272" max="11272" width="13.5703125" style="72" customWidth="1"/>
    <col min="11273" max="11520" width="9.140625" style="72"/>
    <col min="11521" max="11521" width="6.42578125" style="72" customWidth="1"/>
    <col min="11522" max="11522" width="13.7109375" style="72" customWidth="1"/>
    <col min="11523" max="11523" width="11.5703125" style="72" customWidth="1"/>
    <col min="11524" max="11524" width="9.140625" style="72"/>
    <col min="11525" max="11525" width="7.140625" style="72" customWidth="1"/>
    <col min="11526" max="11526" width="13.7109375" style="72" customWidth="1"/>
    <col min="11527" max="11527" width="10" style="72" customWidth="1"/>
    <col min="11528" max="11528" width="13.5703125" style="72" customWidth="1"/>
    <col min="11529" max="11776" width="9.140625" style="72"/>
    <col min="11777" max="11777" width="6.42578125" style="72" customWidth="1"/>
    <col min="11778" max="11778" width="13.7109375" style="72" customWidth="1"/>
    <col min="11779" max="11779" width="11.5703125" style="72" customWidth="1"/>
    <col min="11780" max="11780" width="9.140625" style="72"/>
    <col min="11781" max="11781" width="7.140625" style="72" customWidth="1"/>
    <col min="11782" max="11782" width="13.7109375" style="72" customWidth="1"/>
    <col min="11783" max="11783" width="10" style="72" customWidth="1"/>
    <col min="11784" max="11784" width="13.5703125" style="72" customWidth="1"/>
    <col min="11785" max="12032" width="9.140625" style="72"/>
    <col min="12033" max="12033" width="6.42578125" style="72" customWidth="1"/>
    <col min="12034" max="12034" width="13.7109375" style="72" customWidth="1"/>
    <col min="12035" max="12035" width="11.5703125" style="72" customWidth="1"/>
    <col min="12036" max="12036" width="9.140625" style="72"/>
    <col min="12037" max="12037" width="7.140625" style="72" customWidth="1"/>
    <col min="12038" max="12038" width="13.7109375" style="72" customWidth="1"/>
    <col min="12039" max="12039" width="10" style="72" customWidth="1"/>
    <col min="12040" max="12040" width="13.5703125" style="72" customWidth="1"/>
    <col min="12041" max="12288" width="9.140625" style="72"/>
    <col min="12289" max="12289" width="6.42578125" style="72" customWidth="1"/>
    <col min="12290" max="12290" width="13.7109375" style="72" customWidth="1"/>
    <col min="12291" max="12291" width="11.5703125" style="72" customWidth="1"/>
    <col min="12292" max="12292" width="9.140625" style="72"/>
    <col min="12293" max="12293" width="7.140625" style="72" customWidth="1"/>
    <col min="12294" max="12294" width="13.7109375" style="72" customWidth="1"/>
    <col min="12295" max="12295" width="10" style="72" customWidth="1"/>
    <col min="12296" max="12296" width="13.5703125" style="72" customWidth="1"/>
    <col min="12297" max="12544" width="9.140625" style="72"/>
    <col min="12545" max="12545" width="6.42578125" style="72" customWidth="1"/>
    <col min="12546" max="12546" width="13.7109375" style="72" customWidth="1"/>
    <col min="12547" max="12547" width="11.5703125" style="72" customWidth="1"/>
    <col min="12548" max="12548" width="9.140625" style="72"/>
    <col min="12549" max="12549" width="7.140625" style="72" customWidth="1"/>
    <col min="12550" max="12550" width="13.7109375" style="72" customWidth="1"/>
    <col min="12551" max="12551" width="10" style="72" customWidth="1"/>
    <col min="12552" max="12552" width="13.5703125" style="72" customWidth="1"/>
    <col min="12553" max="12800" width="9.140625" style="72"/>
    <col min="12801" max="12801" width="6.42578125" style="72" customWidth="1"/>
    <col min="12802" max="12802" width="13.7109375" style="72" customWidth="1"/>
    <col min="12803" max="12803" width="11.5703125" style="72" customWidth="1"/>
    <col min="12804" max="12804" width="9.140625" style="72"/>
    <col min="12805" max="12805" width="7.140625" style="72" customWidth="1"/>
    <col min="12806" max="12806" width="13.7109375" style="72" customWidth="1"/>
    <col min="12807" max="12807" width="10" style="72" customWidth="1"/>
    <col min="12808" max="12808" width="13.5703125" style="72" customWidth="1"/>
    <col min="12809" max="13056" width="9.140625" style="72"/>
    <col min="13057" max="13057" width="6.42578125" style="72" customWidth="1"/>
    <col min="13058" max="13058" width="13.7109375" style="72" customWidth="1"/>
    <col min="13059" max="13059" width="11.5703125" style="72" customWidth="1"/>
    <col min="13060" max="13060" width="9.140625" style="72"/>
    <col min="13061" max="13061" width="7.140625" style="72" customWidth="1"/>
    <col min="13062" max="13062" width="13.7109375" style="72" customWidth="1"/>
    <col min="13063" max="13063" width="10" style="72" customWidth="1"/>
    <col min="13064" max="13064" width="13.5703125" style="72" customWidth="1"/>
    <col min="13065" max="13312" width="9.140625" style="72"/>
    <col min="13313" max="13313" width="6.42578125" style="72" customWidth="1"/>
    <col min="13314" max="13314" width="13.7109375" style="72" customWidth="1"/>
    <col min="13315" max="13315" width="11.5703125" style="72" customWidth="1"/>
    <col min="13316" max="13316" width="9.140625" style="72"/>
    <col min="13317" max="13317" width="7.140625" style="72" customWidth="1"/>
    <col min="13318" max="13318" width="13.7109375" style="72" customWidth="1"/>
    <col min="13319" max="13319" width="10" style="72" customWidth="1"/>
    <col min="13320" max="13320" width="13.5703125" style="72" customWidth="1"/>
    <col min="13321" max="13568" width="9.140625" style="72"/>
    <col min="13569" max="13569" width="6.42578125" style="72" customWidth="1"/>
    <col min="13570" max="13570" width="13.7109375" style="72" customWidth="1"/>
    <col min="13571" max="13571" width="11.5703125" style="72" customWidth="1"/>
    <col min="13572" max="13572" width="9.140625" style="72"/>
    <col min="13573" max="13573" width="7.140625" style="72" customWidth="1"/>
    <col min="13574" max="13574" width="13.7109375" style="72" customWidth="1"/>
    <col min="13575" max="13575" width="10" style="72" customWidth="1"/>
    <col min="13576" max="13576" width="13.5703125" style="72" customWidth="1"/>
    <col min="13577" max="13824" width="9.140625" style="72"/>
    <col min="13825" max="13825" width="6.42578125" style="72" customWidth="1"/>
    <col min="13826" max="13826" width="13.7109375" style="72" customWidth="1"/>
    <col min="13827" max="13827" width="11.5703125" style="72" customWidth="1"/>
    <col min="13828" max="13828" width="9.140625" style="72"/>
    <col min="13829" max="13829" width="7.140625" style="72" customWidth="1"/>
    <col min="13830" max="13830" width="13.7109375" style="72" customWidth="1"/>
    <col min="13831" max="13831" width="10" style="72" customWidth="1"/>
    <col min="13832" max="13832" width="13.5703125" style="72" customWidth="1"/>
    <col min="13833" max="14080" width="9.140625" style="72"/>
    <col min="14081" max="14081" width="6.42578125" style="72" customWidth="1"/>
    <col min="14082" max="14082" width="13.7109375" style="72" customWidth="1"/>
    <col min="14083" max="14083" width="11.5703125" style="72" customWidth="1"/>
    <col min="14084" max="14084" width="9.140625" style="72"/>
    <col min="14085" max="14085" width="7.140625" style="72" customWidth="1"/>
    <col min="14086" max="14086" width="13.7109375" style="72" customWidth="1"/>
    <col min="14087" max="14087" width="10" style="72" customWidth="1"/>
    <col min="14088" max="14088" width="13.5703125" style="72" customWidth="1"/>
    <col min="14089" max="14336" width="9.140625" style="72"/>
    <col min="14337" max="14337" width="6.42578125" style="72" customWidth="1"/>
    <col min="14338" max="14338" width="13.7109375" style="72" customWidth="1"/>
    <col min="14339" max="14339" width="11.5703125" style="72" customWidth="1"/>
    <col min="14340" max="14340" width="9.140625" style="72"/>
    <col min="14341" max="14341" width="7.140625" style="72" customWidth="1"/>
    <col min="14342" max="14342" width="13.7109375" style="72" customWidth="1"/>
    <col min="14343" max="14343" width="10" style="72" customWidth="1"/>
    <col min="14344" max="14344" width="13.5703125" style="72" customWidth="1"/>
    <col min="14345" max="14592" width="9.140625" style="72"/>
    <col min="14593" max="14593" width="6.42578125" style="72" customWidth="1"/>
    <col min="14594" max="14594" width="13.7109375" style="72" customWidth="1"/>
    <col min="14595" max="14595" width="11.5703125" style="72" customWidth="1"/>
    <col min="14596" max="14596" width="9.140625" style="72"/>
    <col min="14597" max="14597" width="7.140625" style="72" customWidth="1"/>
    <col min="14598" max="14598" width="13.7109375" style="72" customWidth="1"/>
    <col min="14599" max="14599" width="10" style="72" customWidth="1"/>
    <col min="14600" max="14600" width="13.5703125" style="72" customWidth="1"/>
    <col min="14601" max="14848" width="9.140625" style="72"/>
    <col min="14849" max="14849" width="6.42578125" style="72" customWidth="1"/>
    <col min="14850" max="14850" width="13.7109375" style="72" customWidth="1"/>
    <col min="14851" max="14851" width="11.5703125" style="72" customWidth="1"/>
    <col min="14852" max="14852" width="9.140625" style="72"/>
    <col min="14853" max="14853" width="7.140625" style="72" customWidth="1"/>
    <col min="14854" max="14854" width="13.7109375" style="72" customWidth="1"/>
    <col min="14855" max="14855" width="10" style="72" customWidth="1"/>
    <col min="14856" max="14856" width="13.5703125" style="72" customWidth="1"/>
    <col min="14857" max="15104" width="9.140625" style="72"/>
    <col min="15105" max="15105" width="6.42578125" style="72" customWidth="1"/>
    <col min="15106" max="15106" width="13.7109375" style="72" customWidth="1"/>
    <col min="15107" max="15107" width="11.5703125" style="72" customWidth="1"/>
    <col min="15108" max="15108" width="9.140625" style="72"/>
    <col min="15109" max="15109" width="7.140625" style="72" customWidth="1"/>
    <col min="15110" max="15110" width="13.7109375" style="72" customWidth="1"/>
    <col min="15111" max="15111" width="10" style="72" customWidth="1"/>
    <col min="15112" max="15112" width="13.5703125" style="72" customWidth="1"/>
    <col min="15113" max="15360" width="9.140625" style="72"/>
    <col min="15361" max="15361" width="6.42578125" style="72" customWidth="1"/>
    <col min="15362" max="15362" width="13.7109375" style="72" customWidth="1"/>
    <col min="15363" max="15363" width="11.5703125" style="72" customWidth="1"/>
    <col min="15364" max="15364" width="9.140625" style="72"/>
    <col min="15365" max="15365" width="7.140625" style="72" customWidth="1"/>
    <col min="15366" max="15366" width="13.7109375" style="72" customWidth="1"/>
    <col min="15367" max="15367" width="10" style="72" customWidth="1"/>
    <col min="15368" max="15368" width="13.5703125" style="72" customWidth="1"/>
    <col min="15369" max="15616" width="9.140625" style="72"/>
    <col min="15617" max="15617" width="6.42578125" style="72" customWidth="1"/>
    <col min="15618" max="15618" width="13.7109375" style="72" customWidth="1"/>
    <col min="15619" max="15619" width="11.5703125" style="72" customWidth="1"/>
    <col min="15620" max="15620" width="9.140625" style="72"/>
    <col min="15621" max="15621" width="7.140625" style="72" customWidth="1"/>
    <col min="15622" max="15622" width="13.7109375" style="72" customWidth="1"/>
    <col min="15623" max="15623" width="10" style="72" customWidth="1"/>
    <col min="15624" max="15624" width="13.5703125" style="72" customWidth="1"/>
    <col min="15625" max="15872" width="9.140625" style="72"/>
    <col min="15873" max="15873" width="6.42578125" style="72" customWidth="1"/>
    <col min="15874" max="15874" width="13.7109375" style="72" customWidth="1"/>
    <col min="15875" max="15875" width="11.5703125" style="72" customWidth="1"/>
    <col min="15876" max="15876" width="9.140625" style="72"/>
    <col min="15877" max="15877" width="7.140625" style="72" customWidth="1"/>
    <col min="15878" max="15878" width="13.7109375" style="72" customWidth="1"/>
    <col min="15879" max="15879" width="10" style="72" customWidth="1"/>
    <col min="15880" max="15880" width="13.5703125" style="72" customWidth="1"/>
    <col min="15881" max="16128" width="9.140625" style="72"/>
    <col min="16129" max="16129" width="6.42578125" style="72" customWidth="1"/>
    <col min="16130" max="16130" width="13.7109375" style="72" customWidth="1"/>
    <col min="16131" max="16131" width="11.5703125" style="72" customWidth="1"/>
    <col min="16132" max="16132" width="9.140625" style="72"/>
    <col min="16133" max="16133" width="7.140625" style="72" customWidth="1"/>
    <col min="16134" max="16134" width="13.7109375" style="72" customWidth="1"/>
    <col min="16135" max="16135" width="10" style="72" customWidth="1"/>
    <col min="16136" max="16136" width="13.5703125" style="72" customWidth="1"/>
    <col min="16137" max="16384" width="9.140625" style="72"/>
  </cols>
  <sheetData>
    <row r="2" spans="1:9">
      <c r="A2" s="503" t="s">
        <v>345</v>
      </c>
      <c r="B2" s="503"/>
      <c r="C2" s="503"/>
      <c r="D2" s="503"/>
      <c r="E2" s="503"/>
      <c r="F2" s="503"/>
      <c r="G2" s="503"/>
      <c r="H2" s="503"/>
    </row>
    <row r="3" spans="1:9">
      <c r="A3" s="504" t="s">
        <v>205</v>
      </c>
      <c r="B3" s="504"/>
      <c r="C3" s="504"/>
      <c r="D3" s="504"/>
      <c r="E3" s="504"/>
      <c r="F3" s="504"/>
      <c r="G3" s="504"/>
      <c r="H3" s="504"/>
    </row>
    <row r="6" spans="1:9">
      <c r="A6" s="505" t="s">
        <v>421</v>
      </c>
      <c r="B6" s="505"/>
      <c r="C6" s="505"/>
      <c r="D6" s="505"/>
      <c r="E6" s="505"/>
      <c r="F6" s="505"/>
      <c r="G6" s="505"/>
      <c r="H6" s="505"/>
    </row>
    <row r="9" spans="1:9" ht="15" customHeight="1">
      <c r="A9" s="506" t="s">
        <v>267</v>
      </c>
      <c r="B9" s="506"/>
      <c r="C9" s="506"/>
      <c r="D9" s="506"/>
      <c r="E9" s="506"/>
      <c r="F9" s="506"/>
      <c r="G9" s="506"/>
      <c r="H9" s="506"/>
      <c r="I9" s="72"/>
    </row>
    <row r="10" spans="1:9">
      <c r="D10" s="330"/>
    </row>
    <row r="11" spans="1:9">
      <c r="C11" s="505" t="s">
        <v>431</v>
      </c>
      <c r="D11" s="505"/>
      <c r="E11" s="505"/>
      <c r="F11" s="505"/>
    </row>
    <row r="12" spans="1:9">
      <c r="B12" s="507" t="s">
        <v>280</v>
      </c>
      <c r="C12" s="507"/>
      <c r="D12" s="507"/>
      <c r="E12" s="507"/>
      <c r="F12" s="507"/>
      <c r="G12" s="507"/>
    </row>
    <row r="14" spans="1:9" ht="15" customHeight="1">
      <c r="A14" s="498" t="s">
        <v>281</v>
      </c>
      <c r="B14" s="498"/>
      <c r="C14" s="100" t="s">
        <v>422</v>
      </c>
      <c r="D14" s="101"/>
      <c r="E14" s="101"/>
      <c r="F14" s="101"/>
      <c r="G14" s="101"/>
      <c r="H14" s="101"/>
      <c r="I14" s="72"/>
    </row>
    <row r="15" spans="1:9">
      <c r="A15" s="508" t="s">
        <v>268</v>
      </c>
      <c r="B15" s="508"/>
      <c r="C15" s="508"/>
      <c r="D15" s="508"/>
      <c r="E15" s="508"/>
      <c r="F15" s="508"/>
      <c r="G15" s="508"/>
      <c r="H15" s="508"/>
    </row>
    <row r="16" spans="1:9" ht="28.5" customHeight="1">
      <c r="A16" s="102" t="s">
        <v>282</v>
      </c>
      <c r="B16" s="102" t="s">
        <v>283</v>
      </c>
      <c r="C16" s="509" t="s">
        <v>269</v>
      </c>
      <c r="D16" s="510"/>
      <c r="E16" s="511"/>
      <c r="F16" s="102" t="s">
        <v>270</v>
      </c>
      <c r="G16" s="103" t="s">
        <v>271</v>
      </c>
      <c r="H16" s="103" t="s">
        <v>272</v>
      </c>
      <c r="I16" s="72"/>
    </row>
    <row r="17" spans="1:8">
      <c r="A17" s="104">
        <v>1</v>
      </c>
      <c r="B17" s="328" t="s">
        <v>202</v>
      </c>
      <c r="C17" s="500" t="s">
        <v>274</v>
      </c>
      <c r="D17" s="500"/>
      <c r="E17" s="500"/>
      <c r="F17" s="73" t="s">
        <v>367</v>
      </c>
      <c r="G17" s="105">
        <v>1</v>
      </c>
      <c r="H17" s="106">
        <v>279301.40000000002</v>
      </c>
    </row>
    <row r="18" spans="1:8">
      <c r="A18" s="104"/>
      <c r="B18" s="328"/>
      <c r="C18" s="501" t="s">
        <v>265</v>
      </c>
      <c r="D18" s="501"/>
      <c r="E18" s="501"/>
      <c r="F18" s="107" t="s">
        <v>367</v>
      </c>
      <c r="G18" s="108">
        <v>1</v>
      </c>
      <c r="H18" s="109">
        <f>0+H17</f>
        <v>279301.40000000002</v>
      </c>
    </row>
    <row r="19" spans="1:8">
      <c r="A19" s="104">
        <v>2</v>
      </c>
      <c r="B19" s="328" t="s">
        <v>379</v>
      </c>
      <c r="C19" s="500" t="s">
        <v>274</v>
      </c>
      <c r="D19" s="500"/>
      <c r="E19" s="500"/>
      <c r="F19" s="73" t="s">
        <v>367</v>
      </c>
      <c r="G19" s="105">
        <v>1</v>
      </c>
      <c r="H19" s="106">
        <v>9500</v>
      </c>
    </row>
    <row r="20" spans="1:8">
      <c r="A20" s="104"/>
      <c r="B20" s="328"/>
      <c r="C20" s="501" t="s">
        <v>265</v>
      </c>
      <c r="D20" s="501"/>
      <c r="E20" s="501"/>
      <c r="F20" s="107" t="s">
        <v>367</v>
      </c>
      <c r="G20" s="108">
        <v>1</v>
      </c>
      <c r="H20" s="109">
        <f>0+H19</f>
        <v>9500</v>
      </c>
    </row>
    <row r="21" spans="1:8">
      <c r="A21" s="104">
        <v>3</v>
      </c>
      <c r="B21" s="328" t="s">
        <v>200</v>
      </c>
      <c r="C21" s="500" t="s">
        <v>423</v>
      </c>
      <c r="D21" s="500"/>
      <c r="E21" s="500"/>
      <c r="F21" s="73" t="s">
        <v>367</v>
      </c>
      <c r="G21" s="105">
        <v>1</v>
      </c>
      <c r="H21" s="106">
        <v>9000</v>
      </c>
    </row>
    <row r="22" spans="1:8">
      <c r="A22" s="104">
        <v>4</v>
      </c>
      <c r="B22" s="328" t="s">
        <v>200</v>
      </c>
      <c r="C22" s="500" t="s">
        <v>273</v>
      </c>
      <c r="D22" s="500"/>
      <c r="E22" s="500"/>
      <c r="F22" s="73" t="s">
        <v>367</v>
      </c>
      <c r="G22" s="105">
        <v>1</v>
      </c>
      <c r="H22" s="106">
        <v>10245.59</v>
      </c>
    </row>
    <row r="23" spans="1:8">
      <c r="A23" s="104">
        <v>5</v>
      </c>
      <c r="B23" s="328" t="s">
        <v>200</v>
      </c>
      <c r="C23" s="500" t="s">
        <v>274</v>
      </c>
      <c r="D23" s="500"/>
      <c r="E23" s="500"/>
      <c r="F23" s="73" t="s">
        <v>367</v>
      </c>
      <c r="G23" s="105">
        <v>1</v>
      </c>
      <c r="H23" s="106">
        <v>433950.62</v>
      </c>
    </row>
    <row r="24" spans="1:8">
      <c r="A24" s="104"/>
      <c r="B24" s="328"/>
      <c r="C24" s="501" t="s">
        <v>265</v>
      </c>
      <c r="D24" s="501"/>
      <c r="E24" s="501"/>
      <c r="F24" s="107" t="s">
        <v>367</v>
      </c>
      <c r="G24" s="108">
        <v>1</v>
      </c>
      <c r="H24" s="109">
        <f>0+H21+H22+H23</f>
        <v>453196.21</v>
      </c>
    </row>
    <row r="25" spans="1:8">
      <c r="A25" s="104">
        <v>6</v>
      </c>
      <c r="B25" s="328" t="s">
        <v>363</v>
      </c>
      <c r="C25" s="500" t="s">
        <v>274</v>
      </c>
      <c r="D25" s="500"/>
      <c r="E25" s="500"/>
      <c r="F25" s="73" t="s">
        <v>367</v>
      </c>
      <c r="G25" s="105">
        <v>1</v>
      </c>
      <c r="H25" s="106">
        <v>6576</v>
      </c>
    </row>
    <row r="26" spans="1:8">
      <c r="A26" s="104"/>
      <c r="B26" s="328"/>
      <c r="C26" s="501" t="s">
        <v>265</v>
      </c>
      <c r="D26" s="501"/>
      <c r="E26" s="501"/>
      <c r="F26" s="107" t="s">
        <v>367</v>
      </c>
      <c r="G26" s="108">
        <v>1</v>
      </c>
      <c r="H26" s="109">
        <f>0+H25</f>
        <v>6576</v>
      </c>
    </row>
    <row r="27" spans="1:8">
      <c r="C27" s="502"/>
      <c r="D27" s="502"/>
      <c r="E27" s="502"/>
    </row>
    <row r="29" spans="1:8">
      <c r="A29" s="498" t="s">
        <v>417</v>
      </c>
      <c r="B29" s="498"/>
      <c r="C29" s="498"/>
      <c r="D29" s="498"/>
      <c r="E29" s="499" t="s">
        <v>418</v>
      </c>
      <c r="F29" s="499"/>
      <c r="G29" s="499"/>
      <c r="H29" s="499"/>
    </row>
    <row r="30" spans="1:8" ht="27.75" customHeight="1">
      <c r="E30" s="398" t="s">
        <v>284</v>
      </c>
      <c r="F30" s="398"/>
      <c r="G30" s="398"/>
      <c r="H30" s="398"/>
    </row>
    <row r="33" spans="1:8" ht="27.75" customHeight="1">
      <c r="A33" s="498" t="s">
        <v>359</v>
      </c>
      <c r="B33" s="498"/>
      <c r="C33" s="498"/>
      <c r="D33" s="498"/>
      <c r="E33" s="499" t="s">
        <v>365</v>
      </c>
      <c r="F33" s="499"/>
      <c r="G33" s="499"/>
      <c r="H33" s="499"/>
    </row>
    <row r="34" spans="1:8">
      <c r="E34" s="398" t="s">
        <v>284</v>
      </c>
      <c r="F34" s="398"/>
      <c r="G34" s="398"/>
      <c r="H34" s="398"/>
    </row>
    <row r="36" spans="1:8" ht="5.25" customHeight="1"/>
    <row r="37" spans="1:8" ht="24.75" customHeight="1"/>
  </sheetData>
  <mergeCells count="26">
    <mergeCell ref="A33:D33"/>
    <mergeCell ref="E33:H33"/>
    <mergeCell ref="E34:H34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  <mergeCell ref="C11:F11"/>
    <mergeCell ref="A15:H15"/>
    <mergeCell ref="B12:G12"/>
    <mergeCell ref="A14:B14"/>
    <mergeCell ref="C24:E24"/>
    <mergeCell ref="E30:H30"/>
    <mergeCell ref="C25:E25"/>
    <mergeCell ref="C26:E26"/>
    <mergeCell ref="C27:E27"/>
    <mergeCell ref="A29:D29"/>
    <mergeCell ref="E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4"/>
  <sheetViews>
    <sheetView topLeftCell="A9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427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266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803300</v>
      </c>
      <c r="J34" s="215">
        <f>SUM(J35+J46+J65+J86+J93+J113+J139+J158+J168)</f>
        <v>482500</v>
      </c>
      <c r="K34" s="216">
        <f>SUM(K35+K46+K65+K86+K93+K113+K139+K158+K168)</f>
        <v>444196.21</v>
      </c>
      <c r="L34" s="215">
        <f>SUM(L35+L46+L65+L86+L93+L113+L139+L158+L168)</f>
        <v>444196.21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690500</v>
      </c>
      <c r="J35" s="215">
        <f>SUM(J36+J42)</f>
        <v>406200</v>
      </c>
      <c r="K35" s="224">
        <f>SUM(K36+K42)</f>
        <v>403643.97000000003</v>
      </c>
      <c r="L35" s="225">
        <f>SUM(L36+L42)</f>
        <v>403643.97000000003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679800</v>
      </c>
      <c r="J36" s="215">
        <f>SUM(J37)</f>
        <v>400000</v>
      </c>
      <c r="K36" s="216">
        <f>SUM(K37)</f>
        <v>398010.51</v>
      </c>
      <c r="L36" s="215">
        <f>SUM(L37)</f>
        <v>398010.51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679800</v>
      </c>
      <c r="J37" s="215">
        <f t="shared" ref="J37:L38" si="0">SUM(J38)</f>
        <v>400000</v>
      </c>
      <c r="K37" s="215">
        <f t="shared" si="0"/>
        <v>398010.51</v>
      </c>
      <c r="L37" s="215">
        <f t="shared" si="0"/>
        <v>398010.51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679800</v>
      </c>
      <c r="J38" s="216">
        <f t="shared" si="0"/>
        <v>400000</v>
      </c>
      <c r="K38" s="216">
        <f t="shared" si="0"/>
        <v>398010.51</v>
      </c>
      <c r="L38" s="216">
        <f t="shared" si="0"/>
        <v>398010.51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679800</v>
      </c>
      <c r="J39" s="232">
        <v>400000</v>
      </c>
      <c r="K39" s="232">
        <v>398010.51</v>
      </c>
      <c r="L39" s="232">
        <v>398010.51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10700</v>
      </c>
      <c r="J42" s="215">
        <f t="shared" si="1"/>
        <v>6200</v>
      </c>
      <c r="K42" s="216">
        <f t="shared" si="1"/>
        <v>5633.46</v>
      </c>
      <c r="L42" s="215">
        <f t="shared" si="1"/>
        <v>5633.46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10700</v>
      </c>
      <c r="J43" s="215">
        <f t="shared" si="1"/>
        <v>6200</v>
      </c>
      <c r="K43" s="215">
        <f t="shared" si="1"/>
        <v>5633.46</v>
      </c>
      <c r="L43" s="215">
        <f t="shared" si="1"/>
        <v>5633.46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10700</v>
      </c>
      <c r="J44" s="215">
        <f t="shared" si="1"/>
        <v>6200</v>
      </c>
      <c r="K44" s="215">
        <f t="shared" si="1"/>
        <v>5633.46</v>
      </c>
      <c r="L44" s="215">
        <f t="shared" si="1"/>
        <v>5633.46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10700</v>
      </c>
      <c r="J45" s="232">
        <v>6200</v>
      </c>
      <c r="K45" s="232">
        <v>5633.46</v>
      </c>
      <c r="L45" s="232">
        <v>5633.46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105600</v>
      </c>
      <c r="J46" s="237">
        <f t="shared" si="2"/>
        <v>72100</v>
      </c>
      <c r="K46" s="236">
        <f t="shared" si="2"/>
        <v>36352.239999999998</v>
      </c>
      <c r="L46" s="236">
        <f t="shared" si="2"/>
        <v>36352.239999999998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105600</v>
      </c>
      <c r="J47" s="216">
        <f t="shared" si="2"/>
        <v>72100</v>
      </c>
      <c r="K47" s="215">
        <f t="shared" si="2"/>
        <v>36352.239999999998</v>
      </c>
      <c r="L47" s="216">
        <f t="shared" si="2"/>
        <v>36352.239999999998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105600</v>
      </c>
      <c r="J48" s="216">
        <f t="shared" si="2"/>
        <v>72100</v>
      </c>
      <c r="K48" s="225">
        <f t="shared" si="2"/>
        <v>36352.239999999998</v>
      </c>
      <c r="L48" s="225">
        <f t="shared" si="2"/>
        <v>36352.239999999998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105600</v>
      </c>
      <c r="J49" s="243">
        <f>SUM(J50:J64)</f>
        <v>72100</v>
      </c>
      <c r="K49" s="244">
        <f>SUM(K50:K64)</f>
        <v>36352.239999999998</v>
      </c>
      <c r="L49" s="244">
        <f>SUM(L50:L64)</f>
        <v>36352.239999999998</v>
      </c>
    </row>
    <row r="50" spans="1:13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14000</v>
      </c>
      <c r="J50" s="232">
        <v>8400</v>
      </c>
      <c r="K50" s="232">
        <v>8099.1</v>
      </c>
      <c r="L50" s="232">
        <v>8099.1</v>
      </c>
    </row>
    <row r="51" spans="1:13" ht="25.5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700</v>
      </c>
      <c r="J51" s="232">
        <v>700</v>
      </c>
      <c r="K51" s="232">
        <v>533.48</v>
      </c>
      <c r="L51" s="232">
        <v>533.48</v>
      </c>
      <c r="M51" s="1"/>
    </row>
    <row r="52" spans="1:13" ht="25.5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2300</v>
      </c>
      <c r="J52" s="232">
        <v>1100</v>
      </c>
      <c r="K52" s="232">
        <v>929.57</v>
      </c>
      <c r="L52" s="232">
        <v>929.57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700</v>
      </c>
      <c r="J54" s="232">
        <v>700</v>
      </c>
      <c r="K54" s="232">
        <v>162.32</v>
      </c>
      <c r="L54" s="232">
        <v>162.32</v>
      </c>
      <c r="M54" s="1"/>
    </row>
    <row r="55" spans="1:13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1400</v>
      </c>
      <c r="J55" s="232">
        <v>600</v>
      </c>
      <c r="K55" s="232">
        <v>65.62</v>
      </c>
      <c r="L55" s="232">
        <v>65.62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3000</v>
      </c>
      <c r="J57" s="233">
        <v>3000</v>
      </c>
      <c r="K57" s="233">
        <v>2968.4</v>
      </c>
      <c r="L57" s="233">
        <v>2968.4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17100</v>
      </c>
      <c r="J58" s="232">
        <v>15900</v>
      </c>
      <c r="K58" s="232">
        <v>489.9</v>
      </c>
      <c r="L58" s="232">
        <v>489.9</v>
      </c>
      <c r="M58" s="1"/>
    </row>
    <row r="59" spans="1:13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2800</v>
      </c>
      <c r="J59" s="232">
        <v>1400</v>
      </c>
      <c r="K59" s="232">
        <v>481.25</v>
      </c>
      <c r="L59" s="232">
        <v>481.25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49100</v>
      </c>
      <c r="J61" s="232">
        <v>30000</v>
      </c>
      <c r="K61" s="232">
        <v>19015.59</v>
      </c>
      <c r="L61" s="232">
        <v>19015.59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1600</v>
      </c>
      <c r="J62" s="232">
        <v>800</v>
      </c>
      <c r="K62" s="232">
        <v>548.53</v>
      </c>
      <c r="L62" s="232">
        <v>548.53</v>
      </c>
      <c r="M62" s="1"/>
    </row>
    <row r="63" spans="1:13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500</v>
      </c>
      <c r="J63" s="232">
        <v>300</v>
      </c>
      <c r="K63" s="232">
        <v>38.200000000000003</v>
      </c>
      <c r="L63" s="232">
        <v>38.200000000000003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12400</v>
      </c>
      <c r="J64" s="232">
        <v>9200</v>
      </c>
      <c r="K64" s="232">
        <v>3020.28</v>
      </c>
      <c r="L64" s="232">
        <v>3020.28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7200</v>
      </c>
      <c r="J139" s="256">
        <f>SUM(J140+J145+J153)</f>
        <v>4200</v>
      </c>
      <c r="K139" s="216">
        <f>SUM(K140+K145+K153)</f>
        <v>4200</v>
      </c>
      <c r="L139" s="215">
        <f>SUM(L140+L145+L153)</f>
        <v>4200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7200</v>
      </c>
      <c r="J153" s="256">
        <f t="shared" si="15"/>
        <v>4200</v>
      </c>
      <c r="K153" s="216">
        <f t="shared" si="15"/>
        <v>4200</v>
      </c>
      <c r="L153" s="215">
        <f t="shared" si="15"/>
        <v>4200</v>
      </c>
    </row>
    <row r="154" spans="1:13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7200</v>
      </c>
      <c r="J154" s="271">
        <f t="shared" si="15"/>
        <v>4200</v>
      </c>
      <c r="K154" s="244">
        <f t="shared" si="15"/>
        <v>4200</v>
      </c>
      <c r="L154" s="243">
        <f t="shared" si="15"/>
        <v>4200</v>
      </c>
    </row>
    <row r="155" spans="1:13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7200</v>
      </c>
      <c r="J155" s="256">
        <f>SUM(J156:J157)</f>
        <v>4200</v>
      </c>
      <c r="K155" s="216">
        <f>SUM(K156:K157)</f>
        <v>4200</v>
      </c>
      <c r="L155" s="215">
        <f>SUM(L156:L157)</f>
        <v>4200</v>
      </c>
    </row>
    <row r="156" spans="1:13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7200</v>
      </c>
      <c r="J156" s="275">
        <v>4200</v>
      </c>
      <c r="K156" s="275">
        <v>4200</v>
      </c>
      <c r="L156" s="275">
        <v>4200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9000</v>
      </c>
      <c r="J184" s="256">
        <f>SUM(J185+J238+J303)</f>
        <v>9000</v>
      </c>
      <c r="K184" s="216">
        <f>SUM(K185+K238+K303)</f>
        <v>9000</v>
      </c>
      <c r="L184" s="215">
        <f>SUM(L185+L238+L303)</f>
        <v>9000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9000</v>
      </c>
      <c r="J185" s="236">
        <f>SUM(J186+J209+J216+J228+J232)</f>
        <v>9000</v>
      </c>
      <c r="K185" s="236">
        <f>SUM(K186+K209+K216+K228+K232)</f>
        <v>9000</v>
      </c>
      <c r="L185" s="236">
        <f>SUM(L186+L209+L216+L228+L232)</f>
        <v>9000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9000</v>
      </c>
      <c r="J186" s="256">
        <f>SUM(J187+J190+J195+J201+J206)</f>
        <v>9000</v>
      </c>
      <c r="K186" s="216">
        <f>SUM(K187+K190+K195+K201+K206)</f>
        <v>9000</v>
      </c>
      <c r="L186" s="215">
        <f>SUM(L187+L190+L195+L201+L206)</f>
        <v>9000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9000</v>
      </c>
      <c r="J195" s="256">
        <f>J196</f>
        <v>9000</v>
      </c>
      <c r="K195" s="216">
        <f>K196</f>
        <v>9000</v>
      </c>
      <c r="L195" s="215">
        <f>L196</f>
        <v>9000</v>
      </c>
    </row>
    <row r="196" spans="1:13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9000</v>
      </c>
      <c r="J196" s="215">
        <f>SUM(J197:J200)</f>
        <v>9000</v>
      </c>
      <c r="K196" s="215">
        <f>SUM(K197:K200)</f>
        <v>9000</v>
      </c>
      <c r="L196" s="215">
        <f>SUM(L197:L200)</f>
        <v>9000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6000</v>
      </c>
      <c r="J198" s="233">
        <v>6000</v>
      </c>
      <c r="K198" s="233">
        <v>6000</v>
      </c>
      <c r="L198" s="233">
        <v>6000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3000</v>
      </c>
      <c r="J200" s="287">
        <v>3000</v>
      </c>
      <c r="K200" s="233">
        <v>3000</v>
      </c>
      <c r="L200" s="233">
        <v>3000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812300</v>
      </c>
      <c r="J368" s="267">
        <f>SUM(J34+J184)</f>
        <v>491500</v>
      </c>
      <c r="K368" s="267">
        <f>SUM(K34+K184)</f>
        <v>453196.21</v>
      </c>
      <c r="L368" s="267">
        <f>SUM(L34+L184)</f>
        <v>453196.21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7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_1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3:G373"/>
    <mergeCell ref="D370:G370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5"/>
  <sheetViews>
    <sheetView workbookViewId="0">
      <selection activeCell="C11" sqref="C11:F11"/>
    </sheetView>
  </sheetViews>
  <sheetFormatPr defaultRowHeight="15"/>
  <cols>
    <col min="1" max="1" width="6.42578125" style="329" customWidth="1"/>
    <col min="2" max="2" width="13.7109375" style="329" customWidth="1"/>
    <col min="3" max="3" width="11.5703125" style="329" customWidth="1"/>
    <col min="4" max="4" width="9.140625" style="329"/>
    <col min="5" max="5" width="7.140625" style="329" customWidth="1"/>
    <col min="6" max="6" width="13.7109375" style="329" customWidth="1"/>
    <col min="7" max="7" width="10" style="329" customWidth="1"/>
    <col min="8" max="8" width="13.5703125" style="329" customWidth="1"/>
    <col min="9" max="9" width="9.140625" style="329"/>
    <col min="10" max="256" width="9.140625" style="72"/>
    <col min="257" max="257" width="6.42578125" style="72" customWidth="1"/>
    <col min="258" max="258" width="13.7109375" style="72" customWidth="1"/>
    <col min="259" max="259" width="11.5703125" style="72" customWidth="1"/>
    <col min="260" max="260" width="9.140625" style="72"/>
    <col min="261" max="261" width="7.140625" style="72" customWidth="1"/>
    <col min="262" max="262" width="13.7109375" style="72" customWidth="1"/>
    <col min="263" max="263" width="10" style="72" customWidth="1"/>
    <col min="264" max="264" width="13.5703125" style="72" customWidth="1"/>
    <col min="265" max="512" width="9.140625" style="72"/>
    <col min="513" max="513" width="6.42578125" style="72" customWidth="1"/>
    <col min="514" max="514" width="13.7109375" style="72" customWidth="1"/>
    <col min="515" max="515" width="11.5703125" style="72" customWidth="1"/>
    <col min="516" max="516" width="9.140625" style="72"/>
    <col min="517" max="517" width="7.140625" style="72" customWidth="1"/>
    <col min="518" max="518" width="13.7109375" style="72" customWidth="1"/>
    <col min="519" max="519" width="10" style="72" customWidth="1"/>
    <col min="520" max="520" width="13.5703125" style="72" customWidth="1"/>
    <col min="521" max="768" width="9.140625" style="72"/>
    <col min="769" max="769" width="6.42578125" style="72" customWidth="1"/>
    <col min="770" max="770" width="13.7109375" style="72" customWidth="1"/>
    <col min="771" max="771" width="11.5703125" style="72" customWidth="1"/>
    <col min="772" max="772" width="9.140625" style="72"/>
    <col min="773" max="773" width="7.140625" style="72" customWidth="1"/>
    <col min="774" max="774" width="13.7109375" style="72" customWidth="1"/>
    <col min="775" max="775" width="10" style="72" customWidth="1"/>
    <col min="776" max="776" width="13.5703125" style="72" customWidth="1"/>
    <col min="777" max="1024" width="9.140625" style="72"/>
    <col min="1025" max="1025" width="6.42578125" style="72" customWidth="1"/>
    <col min="1026" max="1026" width="13.7109375" style="72" customWidth="1"/>
    <col min="1027" max="1027" width="11.5703125" style="72" customWidth="1"/>
    <col min="1028" max="1028" width="9.140625" style="72"/>
    <col min="1029" max="1029" width="7.140625" style="72" customWidth="1"/>
    <col min="1030" max="1030" width="13.7109375" style="72" customWidth="1"/>
    <col min="1031" max="1031" width="10" style="72" customWidth="1"/>
    <col min="1032" max="1032" width="13.5703125" style="72" customWidth="1"/>
    <col min="1033" max="1280" width="9.140625" style="72"/>
    <col min="1281" max="1281" width="6.42578125" style="72" customWidth="1"/>
    <col min="1282" max="1282" width="13.7109375" style="72" customWidth="1"/>
    <col min="1283" max="1283" width="11.5703125" style="72" customWidth="1"/>
    <col min="1284" max="1284" width="9.140625" style="72"/>
    <col min="1285" max="1285" width="7.140625" style="72" customWidth="1"/>
    <col min="1286" max="1286" width="13.7109375" style="72" customWidth="1"/>
    <col min="1287" max="1287" width="10" style="72" customWidth="1"/>
    <col min="1288" max="1288" width="13.5703125" style="72" customWidth="1"/>
    <col min="1289" max="1536" width="9.140625" style="72"/>
    <col min="1537" max="1537" width="6.42578125" style="72" customWidth="1"/>
    <col min="1538" max="1538" width="13.7109375" style="72" customWidth="1"/>
    <col min="1539" max="1539" width="11.5703125" style="72" customWidth="1"/>
    <col min="1540" max="1540" width="9.140625" style="72"/>
    <col min="1541" max="1541" width="7.140625" style="72" customWidth="1"/>
    <col min="1542" max="1542" width="13.7109375" style="72" customWidth="1"/>
    <col min="1543" max="1543" width="10" style="72" customWidth="1"/>
    <col min="1544" max="1544" width="13.5703125" style="72" customWidth="1"/>
    <col min="1545" max="1792" width="9.140625" style="72"/>
    <col min="1793" max="1793" width="6.42578125" style="72" customWidth="1"/>
    <col min="1794" max="1794" width="13.7109375" style="72" customWidth="1"/>
    <col min="1795" max="1795" width="11.5703125" style="72" customWidth="1"/>
    <col min="1796" max="1796" width="9.140625" style="72"/>
    <col min="1797" max="1797" width="7.140625" style="72" customWidth="1"/>
    <col min="1798" max="1798" width="13.7109375" style="72" customWidth="1"/>
    <col min="1799" max="1799" width="10" style="72" customWidth="1"/>
    <col min="1800" max="1800" width="13.5703125" style="72" customWidth="1"/>
    <col min="1801" max="2048" width="9.140625" style="72"/>
    <col min="2049" max="2049" width="6.42578125" style="72" customWidth="1"/>
    <col min="2050" max="2050" width="13.7109375" style="72" customWidth="1"/>
    <col min="2051" max="2051" width="11.5703125" style="72" customWidth="1"/>
    <col min="2052" max="2052" width="9.140625" style="72"/>
    <col min="2053" max="2053" width="7.140625" style="72" customWidth="1"/>
    <col min="2054" max="2054" width="13.7109375" style="72" customWidth="1"/>
    <col min="2055" max="2055" width="10" style="72" customWidth="1"/>
    <col min="2056" max="2056" width="13.5703125" style="72" customWidth="1"/>
    <col min="2057" max="2304" width="9.140625" style="72"/>
    <col min="2305" max="2305" width="6.42578125" style="72" customWidth="1"/>
    <col min="2306" max="2306" width="13.7109375" style="72" customWidth="1"/>
    <col min="2307" max="2307" width="11.5703125" style="72" customWidth="1"/>
    <col min="2308" max="2308" width="9.140625" style="72"/>
    <col min="2309" max="2309" width="7.140625" style="72" customWidth="1"/>
    <col min="2310" max="2310" width="13.7109375" style="72" customWidth="1"/>
    <col min="2311" max="2311" width="10" style="72" customWidth="1"/>
    <col min="2312" max="2312" width="13.5703125" style="72" customWidth="1"/>
    <col min="2313" max="2560" width="9.140625" style="72"/>
    <col min="2561" max="2561" width="6.42578125" style="72" customWidth="1"/>
    <col min="2562" max="2562" width="13.7109375" style="72" customWidth="1"/>
    <col min="2563" max="2563" width="11.5703125" style="72" customWidth="1"/>
    <col min="2564" max="2564" width="9.140625" style="72"/>
    <col min="2565" max="2565" width="7.140625" style="72" customWidth="1"/>
    <col min="2566" max="2566" width="13.7109375" style="72" customWidth="1"/>
    <col min="2567" max="2567" width="10" style="72" customWidth="1"/>
    <col min="2568" max="2568" width="13.5703125" style="72" customWidth="1"/>
    <col min="2569" max="2816" width="9.140625" style="72"/>
    <col min="2817" max="2817" width="6.42578125" style="72" customWidth="1"/>
    <col min="2818" max="2818" width="13.7109375" style="72" customWidth="1"/>
    <col min="2819" max="2819" width="11.5703125" style="72" customWidth="1"/>
    <col min="2820" max="2820" width="9.140625" style="72"/>
    <col min="2821" max="2821" width="7.140625" style="72" customWidth="1"/>
    <col min="2822" max="2822" width="13.7109375" style="72" customWidth="1"/>
    <col min="2823" max="2823" width="10" style="72" customWidth="1"/>
    <col min="2824" max="2824" width="13.5703125" style="72" customWidth="1"/>
    <col min="2825" max="3072" width="9.140625" style="72"/>
    <col min="3073" max="3073" width="6.42578125" style="72" customWidth="1"/>
    <col min="3074" max="3074" width="13.7109375" style="72" customWidth="1"/>
    <col min="3075" max="3075" width="11.5703125" style="72" customWidth="1"/>
    <col min="3076" max="3076" width="9.140625" style="72"/>
    <col min="3077" max="3077" width="7.140625" style="72" customWidth="1"/>
    <col min="3078" max="3078" width="13.7109375" style="72" customWidth="1"/>
    <col min="3079" max="3079" width="10" style="72" customWidth="1"/>
    <col min="3080" max="3080" width="13.5703125" style="72" customWidth="1"/>
    <col min="3081" max="3328" width="9.140625" style="72"/>
    <col min="3329" max="3329" width="6.42578125" style="72" customWidth="1"/>
    <col min="3330" max="3330" width="13.7109375" style="72" customWidth="1"/>
    <col min="3331" max="3331" width="11.5703125" style="72" customWidth="1"/>
    <col min="3332" max="3332" width="9.140625" style="72"/>
    <col min="3333" max="3333" width="7.140625" style="72" customWidth="1"/>
    <col min="3334" max="3334" width="13.7109375" style="72" customWidth="1"/>
    <col min="3335" max="3335" width="10" style="72" customWidth="1"/>
    <col min="3336" max="3336" width="13.5703125" style="72" customWidth="1"/>
    <col min="3337" max="3584" width="9.140625" style="72"/>
    <col min="3585" max="3585" width="6.42578125" style="72" customWidth="1"/>
    <col min="3586" max="3586" width="13.7109375" style="72" customWidth="1"/>
    <col min="3587" max="3587" width="11.5703125" style="72" customWidth="1"/>
    <col min="3588" max="3588" width="9.140625" style="72"/>
    <col min="3589" max="3589" width="7.140625" style="72" customWidth="1"/>
    <col min="3590" max="3590" width="13.7109375" style="72" customWidth="1"/>
    <col min="3591" max="3591" width="10" style="72" customWidth="1"/>
    <col min="3592" max="3592" width="13.5703125" style="72" customWidth="1"/>
    <col min="3593" max="3840" width="9.140625" style="72"/>
    <col min="3841" max="3841" width="6.42578125" style="72" customWidth="1"/>
    <col min="3842" max="3842" width="13.7109375" style="72" customWidth="1"/>
    <col min="3843" max="3843" width="11.5703125" style="72" customWidth="1"/>
    <col min="3844" max="3844" width="9.140625" style="72"/>
    <col min="3845" max="3845" width="7.140625" style="72" customWidth="1"/>
    <col min="3846" max="3846" width="13.7109375" style="72" customWidth="1"/>
    <col min="3847" max="3847" width="10" style="72" customWidth="1"/>
    <col min="3848" max="3848" width="13.5703125" style="72" customWidth="1"/>
    <col min="3849" max="4096" width="9.140625" style="72"/>
    <col min="4097" max="4097" width="6.42578125" style="72" customWidth="1"/>
    <col min="4098" max="4098" width="13.7109375" style="72" customWidth="1"/>
    <col min="4099" max="4099" width="11.5703125" style="72" customWidth="1"/>
    <col min="4100" max="4100" width="9.140625" style="72"/>
    <col min="4101" max="4101" width="7.140625" style="72" customWidth="1"/>
    <col min="4102" max="4102" width="13.7109375" style="72" customWidth="1"/>
    <col min="4103" max="4103" width="10" style="72" customWidth="1"/>
    <col min="4104" max="4104" width="13.5703125" style="72" customWidth="1"/>
    <col min="4105" max="4352" width="9.140625" style="72"/>
    <col min="4353" max="4353" width="6.42578125" style="72" customWidth="1"/>
    <col min="4354" max="4354" width="13.7109375" style="72" customWidth="1"/>
    <col min="4355" max="4355" width="11.5703125" style="72" customWidth="1"/>
    <col min="4356" max="4356" width="9.140625" style="72"/>
    <col min="4357" max="4357" width="7.140625" style="72" customWidth="1"/>
    <col min="4358" max="4358" width="13.7109375" style="72" customWidth="1"/>
    <col min="4359" max="4359" width="10" style="72" customWidth="1"/>
    <col min="4360" max="4360" width="13.5703125" style="72" customWidth="1"/>
    <col min="4361" max="4608" width="9.140625" style="72"/>
    <col min="4609" max="4609" width="6.42578125" style="72" customWidth="1"/>
    <col min="4610" max="4610" width="13.7109375" style="72" customWidth="1"/>
    <col min="4611" max="4611" width="11.5703125" style="72" customWidth="1"/>
    <col min="4612" max="4612" width="9.140625" style="72"/>
    <col min="4613" max="4613" width="7.140625" style="72" customWidth="1"/>
    <col min="4614" max="4614" width="13.7109375" style="72" customWidth="1"/>
    <col min="4615" max="4615" width="10" style="72" customWidth="1"/>
    <col min="4616" max="4616" width="13.5703125" style="72" customWidth="1"/>
    <col min="4617" max="4864" width="9.140625" style="72"/>
    <col min="4865" max="4865" width="6.42578125" style="72" customWidth="1"/>
    <col min="4866" max="4866" width="13.7109375" style="72" customWidth="1"/>
    <col min="4867" max="4867" width="11.5703125" style="72" customWidth="1"/>
    <col min="4868" max="4868" width="9.140625" style="72"/>
    <col min="4869" max="4869" width="7.140625" style="72" customWidth="1"/>
    <col min="4870" max="4870" width="13.7109375" style="72" customWidth="1"/>
    <col min="4871" max="4871" width="10" style="72" customWidth="1"/>
    <col min="4872" max="4872" width="13.5703125" style="72" customWidth="1"/>
    <col min="4873" max="5120" width="9.140625" style="72"/>
    <col min="5121" max="5121" width="6.42578125" style="72" customWidth="1"/>
    <col min="5122" max="5122" width="13.7109375" style="72" customWidth="1"/>
    <col min="5123" max="5123" width="11.5703125" style="72" customWidth="1"/>
    <col min="5124" max="5124" width="9.140625" style="72"/>
    <col min="5125" max="5125" width="7.140625" style="72" customWidth="1"/>
    <col min="5126" max="5126" width="13.7109375" style="72" customWidth="1"/>
    <col min="5127" max="5127" width="10" style="72" customWidth="1"/>
    <col min="5128" max="5128" width="13.5703125" style="72" customWidth="1"/>
    <col min="5129" max="5376" width="9.140625" style="72"/>
    <col min="5377" max="5377" width="6.42578125" style="72" customWidth="1"/>
    <col min="5378" max="5378" width="13.7109375" style="72" customWidth="1"/>
    <col min="5379" max="5379" width="11.5703125" style="72" customWidth="1"/>
    <col min="5380" max="5380" width="9.140625" style="72"/>
    <col min="5381" max="5381" width="7.140625" style="72" customWidth="1"/>
    <col min="5382" max="5382" width="13.7109375" style="72" customWidth="1"/>
    <col min="5383" max="5383" width="10" style="72" customWidth="1"/>
    <col min="5384" max="5384" width="13.5703125" style="72" customWidth="1"/>
    <col min="5385" max="5632" width="9.140625" style="72"/>
    <col min="5633" max="5633" width="6.42578125" style="72" customWidth="1"/>
    <col min="5634" max="5634" width="13.7109375" style="72" customWidth="1"/>
    <col min="5635" max="5635" width="11.5703125" style="72" customWidth="1"/>
    <col min="5636" max="5636" width="9.140625" style="72"/>
    <col min="5637" max="5637" width="7.140625" style="72" customWidth="1"/>
    <col min="5638" max="5638" width="13.7109375" style="72" customWidth="1"/>
    <col min="5639" max="5639" width="10" style="72" customWidth="1"/>
    <col min="5640" max="5640" width="13.5703125" style="72" customWidth="1"/>
    <col min="5641" max="5888" width="9.140625" style="72"/>
    <col min="5889" max="5889" width="6.42578125" style="72" customWidth="1"/>
    <col min="5890" max="5890" width="13.7109375" style="72" customWidth="1"/>
    <col min="5891" max="5891" width="11.5703125" style="72" customWidth="1"/>
    <col min="5892" max="5892" width="9.140625" style="72"/>
    <col min="5893" max="5893" width="7.140625" style="72" customWidth="1"/>
    <col min="5894" max="5894" width="13.7109375" style="72" customWidth="1"/>
    <col min="5895" max="5895" width="10" style="72" customWidth="1"/>
    <col min="5896" max="5896" width="13.5703125" style="72" customWidth="1"/>
    <col min="5897" max="6144" width="9.140625" style="72"/>
    <col min="6145" max="6145" width="6.42578125" style="72" customWidth="1"/>
    <col min="6146" max="6146" width="13.7109375" style="72" customWidth="1"/>
    <col min="6147" max="6147" width="11.5703125" style="72" customWidth="1"/>
    <col min="6148" max="6148" width="9.140625" style="72"/>
    <col min="6149" max="6149" width="7.140625" style="72" customWidth="1"/>
    <col min="6150" max="6150" width="13.7109375" style="72" customWidth="1"/>
    <col min="6151" max="6151" width="10" style="72" customWidth="1"/>
    <col min="6152" max="6152" width="13.5703125" style="72" customWidth="1"/>
    <col min="6153" max="6400" width="9.140625" style="72"/>
    <col min="6401" max="6401" width="6.42578125" style="72" customWidth="1"/>
    <col min="6402" max="6402" width="13.7109375" style="72" customWidth="1"/>
    <col min="6403" max="6403" width="11.5703125" style="72" customWidth="1"/>
    <col min="6404" max="6404" width="9.140625" style="72"/>
    <col min="6405" max="6405" width="7.140625" style="72" customWidth="1"/>
    <col min="6406" max="6406" width="13.7109375" style="72" customWidth="1"/>
    <col min="6407" max="6407" width="10" style="72" customWidth="1"/>
    <col min="6408" max="6408" width="13.5703125" style="72" customWidth="1"/>
    <col min="6409" max="6656" width="9.140625" style="72"/>
    <col min="6657" max="6657" width="6.42578125" style="72" customWidth="1"/>
    <col min="6658" max="6658" width="13.7109375" style="72" customWidth="1"/>
    <col min="6659" max="6659" width="11.5703125" style="72" customWidth="1"/>
    <col min="6660" max="6660" width="9.140625" style="72"/>
    <col min="6661" max="6661" width="7.140625" style="72" customWidth="1"/>
    <col min="6662" max="6662" width="13.7109375" style="72" customWidth="1"/>
    <col min="6663" max="6663" width="10" style="72" customWidth="1"/>
    <col min="6664" max="6664" width="13.5703125" style="72" customWidth="1"/>
    <col min="6665" max="6912" width="9.140625" style="72"/>
    <col min="6913" max="6913" width="6.42578125" style="72" customWidth="1"/>
    <col min="6914" max="6914" width="13.7109375" style="72" customWidth="1"/>
    <col min="6915" max="6915" width="11.5703125" style="72" customWidth="1"/>
    <col min="6916" max="6916" width="9.140625" style="72"/>
    <col min="6917" max="6917" width="7.140625" style="72" customWidth="1"/>
    <col min="6918" max="6918" width="13.7109375" style="72" customWidth="1"/>
    <col min="6919" max="6919" width="10" style="72" customWidth="1"/>
    <col min="6920" max="6920" width="13.5703125" style="72" customWidth="1"/>
    <col min="6921" max="7168" width="9.140625" style="72"/>
    <col min="7169" max="7169" width="6.42578125" style="72" customWidth="1"/>
    <col min="7170" max="7170" width="13.7109375" style="72" customWidth="1"/>
    <col min="7171" max="7171" width="11.5703125" style="72" customWidth="1"/>
    <col min="7172" max="7172" width="9.140625" style="72"/>
    <col min="7173" max="7173" width="7.140625" style="72" customWidth="1"/>
    <col min="7174" max="7174" width="13.7109375" style="72" customWidth="1"/>
    <col min="7175" max="7175" width="10" style="72" customWidth="1"/>
    <col min="7176" max="7176" width="13.5703125" style="72" customWidth="1"/>
    <col min="7177" max="7424" width="9.140625" style="72"/>
    <col min="7425" max="7425" width="6.42578125" style="72" customWidth="1"/>
    <col min="7426" max="7426" width="13.7109375" style="72" customWidth="1"/>
    <col min="7427" max="7427" width="11.5703125" style="72" customWidth="1"/>
    <col min="7428" max="7428" width="9.140625" style="72"/>
    <col min="7429" max="7429" width="7.140625" style="72" customWidth="1"/>
    <col min="7430" max="7430" width="13.7109375" style="72" customWidth="1"/>
    <col min="7431" max="7431" width="10" style="72" customWidth="1"/>
    <col min="7432" max="7432" width="13.5703125" style="72" customWidth="1"/>
    <col min="7433" max="7680" width="9.140625" style="72"/>
    <col min="7681" max="7681" width="6.42578125" style="72" customWidth="1"/>
    <col min="7682" max="7682" width="13.7109375" style="72" customWidth="1"/>
    <col min="7683" max="7683" width="11.5703125" style="72" customWidth="1"/>
    <col min="7684" max="7684" width="9.140625" style="72"/>
    <col min="7685" max="7685" width="7.140625" style="72" customWidth="1"/>
    <col min="7686" max="7686" width="13.7109375" style="72" customWidth="1"/>
    <col min="7687" max="7687" width="10" style="72" customWidth="1"/>
    <col min="7688" max="7688" width="13.5703125" style="72" customWidth="1"/>
    <col min="7689" max="7936" width="9.140625" style="72"/>
    <col min="7937" max="7937" width="6.42578125" style="72" customWidth="1"/>
    <col min="7938" max="7938" width="13.7109375" style="72" customWidth="1"/>
    <col min="7939" max="7939" width="11.5703125" style="72" customWidth="1"/>
    <col min="7940" max="7940" width="9.140625" style="72"/>
    <col min="7941" max="7941" width="7.140625" style="72" customWidth="1"/>
    <col min="7942" max="7942" width="13.7109375" style="72" customWidth="1"/>
    <col min="7943" max="7943" width="10" style="72" customWidth="1"/>
    <col min="7944" max="7944" width="13.5703125" style="72" customWidth="1"/>
    <col min="7945" max="8192" width="9.140625" style="72"/>
    <col min="8193" max="8193" width="6.42578125" style="72" customWidth="1"/>
    <col min="8194" max="8194" width="13.7109375" style="72" customWidth="1"/>
    <col min="8195" max="8195" width="11.5703125" style="72" customWidth="1"/>
    <col min="8196" max="8196" width="9.140625" style="72"/>
    <col min="8197" max="8197" width="7.140625" style="72" customWidth="1"/>
    <col min="8198" max="8198" width="13.7109375" style="72" customWidth="1"/>
    <col min="8199" max="8199" width="10" style="72" customWidth="1"/>
    <col min="8200" max="8200" width="13.5703125" style="72" customWidth="1"/>
    <col min="8201" max="8448" width="9.140625" style="72"/>
    <col min="8449" max="8449" width="6.42578125" style="72" customWidth="1"/>
    <col min="8450" max="8450" width="13.7109375" style="72" customWidth="1"/>
    <col min="8451" max="8451" width="11.5703125" style="72" customWidth="1"/>
    <col min="8452" max="8452" width="9.140625" style="72"/>
    <col min="8453" max="8453" width="7.140625" style="72" customWidth="1"/>
    <col min="8454" max="8454" width="13.7109375" style="72" customWidth="1"/>
    <col min="8455" max="8455" width="10" style="72" customWidth="1"/>
    <col min="8456" max="8456" width="13.5703125" style="72" customWidth="1"/>
    <col min="8457" max="8704" width="9.140625" style="72"/>
    <col min="8705" max="8705" width="6.42578125" style="72" customWidth="1"/>
    <col min="8706" max="8706" width="13.7109375" style="72" customWidth="1"/>
    <col min="8707" max="8707" width="11.5703125" style="72" customWidth="1"/>
    <col min="8708" max="8708" width="9.140625" style="72"/>
    <col min="8709" max="8709" width="7.140625" style="72" customWidth="1"/>
    <col min="8710" max="8710" width="13.7109375" style="72" customWidth="1"/>
    <col min="8711" max="8711" width="10" style="72" customWidth="1"/>
    <col min="8712" max="8712" width="13.5703125" style="72" customWidth="1"/>
    <col min="8713" max="8960" width="9.140625" style="72"/>
    <col min="8961" max="8961" width="6.42578125" style="72" customWidth="1"/>
    <col min="8962" max="8962" width="13.7109375" style="72" customWidth="1"/>
    <col min="8963" max="8963" width="11.5703125" style="72" customWidth="1"/>
    <col min="8964" max="8964" width="9.140625" style="72"/>
    <col min="8965" max="8965" width="7.140625" style="72" customWidth="1"/>
    <col min="8966" max="8966" width="13.7109375" style="72" customWidth="1"/>
    <col min="8967" max="8967" width="10" style="72" customWidth="1"/>
    <col min="8968" max="8968" width="13.5703125" style="72" customWidth="1"/>
    <col min="8969" max="9216" width="9.140625" style="72"/>
    <col min="9217" max="9217" width="6.42578125" style="72" customWidth="1"/>
    <col min="9218" max="9218" width="13.7109375" style="72" customWidth="1"/>
    <col min="9219" max="9219" width="11.5703125" style="72" customWidth="1"/>
    <col min="9220" max="9220" width="9.140625" style="72"/>
    <col min="9221" max="9221" width="7.140625" style="72" customWidth="1"/>
    <col min="9222" max="9222" width="13.7109375" style="72" customWidth="1"/>
    <col min="9223" max="9223" width="10" style="72" customWidth="1"/>
    <col min="9224" max="9224" width="13.5703125" style="72" customWidth="1"/>
    <col min="9225" max="9472" width="9.140625" style="72"/>
    <col min="9473" max="9473" width="6.42578125" style="72" customWidth="1"/>
    <col min="9474" max="9474" width="13.7109375" style="72" customWidth="1"/>
    <col min="9475" max="9475" width="11.5703125" style="72" customWidth="1"/>
    <col min="9476" max="9476" width="9.140625" style="72"/>
    <col min="9477" max="9477" width="7.140625" style="72" customWidth="1"/>
    <col min="9478" max="9478" width="13.7109375" style="72" customWidth="1"/>
    <col min="9479" max="9479" width="10" style="72" customWidth="1"/>
    <col min="9480" max="9480" width="13.5703125" style="72" customWidth="1"/>
    <col min="9481" max="9728" width="9.140625" style="72"/>
    <col min="9729" max="9729" width="6.42578125" style="72" customWidth="1"/>
    <col min="9730" max="9730" width="13.7109375" style="72" customWidth="1"/>
    <col min="9731" max="9731" width="11.5703125" style="72" customWidth="1"/>
    <col min="9732" max="9732" width="9.140625" style="72"/>
    <col min="9733" max="9733" width="7.140625" style="72" customWidth="1"/>
    <col min="9734" max="9734" width="13.7109375" style="72" customWidth="1"/>
    <col min="9735" max="9735" width="10" style="72" customWidth="1"/>
    <col min="9736" max="9736" width="13.5703125" style="72" customWidth="1"/>
    <col min="9737" max="9984" width="9.140625" style="72"/>
    <col min="9985" max="9985" width="6.42578125" style="72" customWidth="1"/>
    <col min="9986" max="9986" width="13.7109375" style="72" customWidth="1"/>
    <col min="9987" max="9987" width="11.5703125" style="72" customWidth="1"/>
    <col min="9988" max="9988" width="9.140625" style="72"/>
    <col min="9989" max="9989" width="7.140625" style="72" customWidth="1"/>
    <col min="9990" max="9990" width="13.7109375" style="72" customWidth="1"/>
    <col min="9991" max="9991" width="10" style="72" customWidth="1"/>
    <col min="9992" max="9992" width="13.5703125" style="72" customWidth="1"/>
    <col min="9993" max="10240" width="9.140625" style="72"/>
    <col min="10241" max="10241" width="6.42578125" style="72" customWidth="1"/>
    <col min="10242" max="10242" width="13.7109375" style="72" customWidth="1"/>
    <col min="10243" max="10243" width="11.5703125" style="72" customWidth="1"/>
    <col min="10244" max="10244" width="9.140625" style="72"/>
    <col min="10245" max="10245" width="7.140625" style="72" customWidth="1"/>
    <col min="10246" max="10246" width="13.7109375" style="72" customWidth="1"/>
    <col min="10247" max="10247" width="10" style="72" customWidth="1"/>
    <col min="10248" max="10248" width="13.5703125" style="72" customWidth="1"/>
    <col min="10249" max="10496" width="9.140625" style="72"/>
    <col min="10497" max="10497" width="6.42578125" style="72" customWidth="1"/>
    <col min="10498" max="10498" width="13.7109375" style="72" customWidth="1"/>
    <col min="10499" max="10499" width="11.5703125" style="72" customWidth="1"/>
    <col min="10500" max="10500" width="9.140625" style="72"/>
    <col min="10501" max="10501" width="7.140625" style="72" customWidth="1"/>
    <col min="10502" max="10502" width="13.7109375" style="72" customWidth="1"/>
    <col min="10503" max="10503" width="10" style="72" customWidth="1"/>
    <col min="10504" max="10504" width="13.5703125" style="72" customWidth="1"/>
    <col min="10505" max="10752" width="9.140625" style="72"/>
    <col min="10753" max="10753" width="6.42578125" style="72" customWidth="1"/>
    <col min="10754" max="10754" width="13.7109375" style="72" customWidth="1"/>
    <col min="10755" max="10755" width="11.5703125" style="72" customWidth="1"/>
    <col min="10756" max="10756" width="9.140625" style="72"/>
    <col min="10757" max="10757" width="7.140625" style="72" customWidth="1"/>
    <col min="10758" max="10758" width="13.7109375" style="72" customWidth="1"/>
    <col min="10759" max="10759" width="10" style="72" customWidth="1"/>
    <col min="10760" max="10760" width="13.5703125" style="72" customWidth="1"/>
    <col min="10761" max="11008" width="9.140625" style="72"/>
    <col min="11009" max="11009" width="6.42578125" style="72" customWidth="1"/>
    <col min="11010" max="11010" width="13.7109375" style="72" customWidth="1"/>
    <col min="11011" max="11011" width="11.5703125" style="72" customWidth="1"/>
    <col min="11012" max="11012" width="9.140625" style="72"/>
    <col min="11013" max="11013" width="7.140625" style="72" customWidth="1"/>
    <col min="11014" max="11014" width="13.7109375" style="72" customWidth="1"/>
    <col min="11015" max="11015" width="10" style="72" customWidth="1"/>
    <col min="11016" max="11016" width="13.5703125" style="72" customWidth="1"/>
    <col min="11017" max="11264" width="9.140625" style="72"/>
    <col min="11265" max="11265" width="6.42578125" style="72" customWidth="1"/>
    <col min="11266" max="11266" width="13.7109375" style="72" customWidth="1"/>
    <col min="11267" max="11267" width="11.5703125" style="72" customWidth="1"/>
    <col min="11268" max="11268" width="9.140625" style="72"/>
    <col min="11269" max="11269" width="7.140625" style="72" customWidth="1"/>
    <col min="11270" max="11270" width="13.7109375" style="72" customWidth="1"/>
    <col min="11271" max="11271" width="10" style="72" customWidth="1"/>
    <col min="11272" max="11272" width="13.5703125" style="72" customWidth="1"/>
    <col min="11273" max="11520" width="9.140625" style="72"/>
    <col min="11521" max="11521" width="6.42578125" style="72" customWidth="1"/>
    <col min="11522" max="11522" width="13.7109375" style="72" customWidth="1"/>
    <col min="11523" max="11523" width="11.5703125" style="72" customWidth="1"/>
    <col min="11524" max="11524" width="9.140625" style="72"/>
    <col min="11525" max="11525" width="7.140625" style="72" customWidth="1"/>
    <col min="11526" max="11526" width="13.7109375" style="72" customWidth="1"/>
    <col min="11527" max="11527" width="10" style="72" customWidth="1"/>
    <col min="11528" max="11528" width="13.5703125" style="72" customWidth="1"/>
    <col min="11529" max="11776" width="9.140625" style="72"/>
    <col min="11777" max="11777" width="6.42578125" style="72" customWidth="1"/>
    <col min="11778" max="11778" width="13.7109375" style="72" customWidth="1"/>
    <col min="11779" max="11779" width="11.5703125" style="72" customWidth="1"/>
    <col min="11780" max="11780" width="9.140625" style="72"/>
    <col min="11781" max="11781" width="7.140625" style="72" customWidth="1"/>
    <col min="11782" max="11782" width="13.7109375" style="72" customWidth="1"/>
    <col min="11783" max="11783" width="10" style="72" customWidth="1"/>
    <col min="11784" max="11784" width="13.5703125" style="72" customWidth="1"/>
    <col min="11785" max="12032" width="9.140625" style="72"/>
    <col min="12033" max="12033" width="6.42578125" style="72" customWidth="1"/>
    <col min="12034" max="12034" width="13.7109375" style="72" customWidth="1"/>
    <col min="12035" max="12035" width="11.5703125" style="72" customWidth="1"/>
    <col min="12036" max="12036" width="9.140625" style="72"/>
    <col min="12037" max="12037" width="7.140625" style="72" customWidth="1"/>
    <col min="12038" max="12038" width="13.7109375" style="72" customWidth="1"/>
    <col min="12039" max="12039" width="10" style="72" customWidth="1"/>
    <col min="12040" max="12040" width="13.5703125" style="72" customWidth="1"/>
    <col min="12041" max="12288" width="9.140625" style="72"/>
    <col min="12289" max="12289" width="6.42578125" style="72" customWidth="1"/>
    <col min="12290" max="12290" width="13.7109375" style="72" customWidth="1"/>
    <col min="12291" max="12291" width="11.5703125" style="72" customWidth="1"/>
    <col min="12292" max="12292" width="9.140625" style="72"/>
    <col min="12293" max="12293" width="7.140625" style="72" customWidth="1"/>
    <col min="12294" max="12294" width="13.7109375" style="72" customWidth="1"/>
    <col min="12295" max="12295" width="10" style="72" customWidth="1"/>
    <col min="12296" max="12296" width="13.5703125" style="72" customWidth="1"/>
    <col min="12297" max="12544" width="9.140625" style="72"/>
    <col min="12545" max="12545" width="6.42578125" style="72" customWidth="1"/>
    <col min="12546" max="12546" width="13.7109375" style="72" customWidth="1"/>
    <col min="12547" max="12547" width="11.5703125" style="72" customWidth="1"/>
    <col min="12548" max="12548" width="9.140625" style="72"/>
    <col min="12549" max="12549" width="7.140625" style="72" customWidth="1"/>
    <col min="12550" max="12550" width="13.7109375" style="72" customWidth="1"/>
    <col min="12551" max="12551" width="10" style="72" customWidth="1"/>
    <col min="12552" max="12552" width="13.5703125" style="72" customWidth="1"/>
    <col min="12553" max="12800" width="9.140625" style="72"/>
    <col min="12801" max="12801" width="6.42578125" style="72" customWidth="1"/>
    <col min="12802" max="12802" width="13.7109375" style="72" customWidth="1"/>
    <col min="12803" max="12803" width="11.5703125" style="72" customWidth="1"/>
    <col min="12804" max="12804" width="9.140625" style="72"/>
    <col min="12805" max="12805" width="7.140625" style="72" customWidth="1"/>
    <col min="12806" max="12806" width="13.7109375" style="72" customWidth="1"/>
    <col min="12807" max="12807" width="10" style="72" customWidth="1"/>
    <col min="12808" max="12808" width="13.5703125" style="72" customWidth="1"/>
    <col min="12809" max="13056" width="9.140625" style="72"/>
    <col min="13057" max="13057" width="6.42578125" style="72" customWidth="1"/>
    <col min="13058" max="13058" width="13.7109375" style="72" customWidth="1"/>
    <col min="13059" max="13059" width="11.5703125" style="72" customWidth="1"/>
    <col min="13060" max="13060" width="9.140625" style="72"/>
    <col min="13061" max="13061" width="7.140625" style="72" customWidth="1"/>
    <col min="13062" max="13062" width="13.7109375" style="72" customWidth="1"/>
    <col min="13063" max="13063" width="10" style="72" customWidth="1"/>
    <col min="13064" max="13064" width="13.5703125" style="72" customWidth="1"/>
    <col min="13065" max="13312" width="9.140625" style="72"/>
    <col min="13313" max="13313" width="6.42578125" style="72" customWidth="1"/>
    <col min="13314" max="13314" width="13.7109375" style="72" customWidth="1"/>
    <col min="13315" max="13315" width="11.5703125" style="72" customWidth="1"/>
    <col min="13316" max="13316" width="9.140625" style="72"/>
    <col min="13317" max="13317" width="7.140625" style="72" customWidth="1"/>
    <col min="13318" max="13318" width="13.7109375" style="72" customWidth="1"/>
    <col min="13319" max="13319" width="10" style="72" customWidth="1"/>
    <col min="13320" max="13320" width="13.5703125" style="72" customWidth="1"/>
    <col min="13321" max="13568" width="9.140625" style="72"/>
    <col min="13569" max="13569" width="6.42578125" style="72" customWidth="1"/>
    <col min="13570" max="13570" width="13.7109375" style="72" customWidth="1"/>
    <col min="13571" max="13571" width="11.5703125" style="72" customWidth="1"/>
    <col min="13572" max="13572" width="9.140625" style="72"/>
    <col min="13573" max="13573" width="7.140625" style="72" customWidth="1"/>
    <col min="13574" max="13574" width="13.7109375" style="72" customWidth="1"/>
    <col min="13575" max="13575" width="10" style="72" customWidth="1"/>
    <col min="13576" max="13576" width="13.5703125" style="72" customWidth="1"/>
    <col min="13577" max="13824" width="9.140625" style="72"/>
    <col min="13825" max="13825" width="6.42578125" style="72" customWidth="1"/>
    <col min="13826" max="13826" width="13.7109375" style="72" customWidth="1"/>
    <col min="13827" max="13827" width="11.5703125" style="72" customWidth="1"/>
    <col min="13828" max="13828" width="9.140625" style="72"/>
    <col min="13829" max="13829" width="7.140625" style="72" customWidth="1"/>
    <col min="13830" max="13830" width="13.7109375" style="72" customWidth="1"/>
    <col min="13831" max="13831" width="10" style="72" customWidth="1"/>
    <col min="13832" max="13832" width="13.5703125" style="72" customWidth="1"/>
    <col min="13833" max="14080" width="9.140625" style="72"/>
    <col min="14081" max="14081" width="6.42578125" style="72" customWidth="1"/>
    <col min="14082" max="14082" width="13.7109375" style="72" customWidth="1"/>
    <col min="14083" max="14083" width="11.5703125" style="72" customWidth="1"/>
    <col min="14084" max="14084" width="9.140625" style="72"/>
    <col min="14085" max="14085" width="7.140625" style="72" customWidth="1"/>
    <col min="14086" max="14086" width="13.7109375" style="72" customWidth="1"/>
    <col min="14087" max="14087" width="10" style="72" customWidth="1"/>
    <col min="14088" max="14088" width="13.5703125" style="72" customWidth="1"/>
    <col min="14089" max="14336" width="9.140625" style="72"/>
    <col min="14337" max="14337" width="6.42578125" style="72" customWidth="1"/>
    <col min="14338" max="14338" width="13.7109375" style="72" customWidth="1"/>
    <col min="14339" max="14339" width="11.5703125" style="72" customWidth="1"/>
    <col min="14340" max="14340" width="9.140625" style="72"/>
    <col min="14341" max="14341" width="7.140625" style="72" customWidth="1"/>
    <col min="14342" max="14342" width="13.7109375" style="72" customWidth="1"/>
    <col min="14343" max="14343" width="10" style="72" customWidth="1"/>
    <col min="14344" max="14344" width="13.5703125" style="72" customWidth="1"/>
    <col min="14345" max="14592" width="9.140625" style="72"/>
    <col min="14593" max="14593" width="6.42578125" style="72" customWidth="1"/>
    <col min="14594" max="14594" width="13.7109375" style="72" customWidth="1"/>
    <col min="14595" max="14595" width="11.5703125" style="72" customWidth="1"/>
    <col min="14596" max="14596" width="9.140625" style="72"/>
    <col min="14597" max="14597" width="7.140625" style="72" customWidth="1"/>
    <col min="14598" max="14598" width="13.7109375" style="72" customWidth="1"/>
    <col min="14599" max="14599" width="10" style="72" customWidth="1"/>
    <col min="14600" max="14600" width="13.5703125" style="72" customWidth="1"/>
    <col min="14601" max="14848" width="9.140625" style="72"/>
    <col min="14849" max="14849" width="6.42578125" style="72" customWidth="1"/>
    <col min="14850" max="14850" width="13.7109375" style="72" customWidth="1"/>
    <col min="14851" max="14851" width="11.5703125" style="72" customWidth="1"/>
    <col min="14852" max="14852" width="9.140625" style="72"/>
    <col min="14853" max="14853" width="7.140625" style="72" customWidth="1"/>
    <col min="14854" max="14854" width="13.7109375" style="72" customWidth="1"/>
    <col min="14855" max="14855" width="10" style="72" customWidth="1"/>
    <col min="14856" max="14856" width="13.5703125" style="72" customWidth="1"/>
    <col min="14857" max="15104" width="9.140625" style="72"/>
    <col min="15105" max="15105" width="6.42578125" style="72" customWidth="1"/>
    <col min="15106" max="15106" width="13.7109375" style="72" customWidth="1"/>
    <col min="15107" max="15107" width="11.5703125" style="72" customWidth="1"/>
    <col min="15108" max="15108" width="9.140625" style="72"/>
    <col min="15109" max="15109" width="7.140625" style="72" customWidth="1"/>
    <col min="15110" max="15110" width="13.7109375" style="72" customWidth="1"/>
    <col min="15111" max="15111" width="10" style="72" customWidth="1"/>
    <col min="15112" max="15112" width="13.5703125" style="72" customWidth="1"/>
    <col min="15113" max="15360" width="9.140625" style="72"/>
    <col min="15361" max="15361" width="6.42578125" style="72" customWidth="1"/>
    <col min="15362" max="15362" width="13.7109375" style="72" customWidth="1"/>
    <col min="15363" max="15363" width="11.5703125" style="72" customWidth="1"/>
    <col min="15364" max="15364" width="9.140625" style="72"/>
    <col min="15365" max="15365" width="7.140625" style="72" customWidth="1"/>
    <col min="15366" max="15366" width="13.7109375" style="72" customWidth="1"/>
    <col min="15367" max="15367" width="10" style="72" customWidth="1"/>
    <col min="15368" max="15368" width="13.5703125" style="72" customWidth="1"/>
    <col min="15369" max="15616" width="9.140625" style="72"/>
    <col min="15617" max="15617" width="6.42578125" style="72" customWidth="1"/>
    <col min="15618" max="15618" width="13.7109375" style="72" customWidth="1"/>
    <col min="15619" max="15619" width="11.5703125" style="72" customWidth="1"/>
    <col min="15620" max="15620" width="9.140625" style="72"/>
    <col min="15621" max="15621" width="7.140625" style="72" customWidth="1"/>
    <col min="15622" max="15622" width="13.7109375" style="72" customWidth="1"/>
    <col min="15623" max="15623" width="10" style="72" customWidth="1"/>
    <col min="15624" max="15624" width="13.5703125" style="72" customWidth="1"/>
    <col min="15625" max="15872" width="9.140625" style="72"/>
    <col min="15873" max="15873" width="6.42578125" style="72" customWidth="1"/>
    <col min="15874" max="15874" width="13.7109375" style="72" customWidth="1"/>
    <col min="15875" max="15875" width="11.5703125" style="72" customWidth="1"/>
    <col min="15876" max="15876" width="9.140625" style="72"/>
    <col min="15877" max="15877" width="7.140625" style="72" customWidth="1"/>
    <col min="15878" max="15878" width="13.7109375" style="72" customWidth="1"/>
    <col min="15879" max="15879" width="10" style="72" customWidth="1"/>
    <col min="15880" max="15880" width="13.5703125" style="72" customWidth="1"/>
    <col min="15881" max="16128" width="9.140625" style="72"/>
    <col min="16129" max="16129" width="6.42578125" style="72" customWidth="1"/>
    <col min="16130" max="16130" width="13.7109375" style="72" customWidth="1"/>
    <col min="16131" max="16131" width="11.5703125" style="72" customWidth="1"/>
    <col min="16132" max="16132" width="9.140625" style="72"/>
    <col min="16133" max="16133" width="7.140625" style="72" customWidth="1"/>
    <col min="16134" max="16134" width="13.7109375" style="72" customWidth="1"/>
    <col min="16135" max="16135" width="10" style="72" customWidth="1"/>
    <col min="16136" max="16136" width="13.5703125" style="72" customWidth="1"/>
    <col min="16137" max="16384" width="9.140625" style="72"/>
  </cols>
  <sheetData>
    <row r="2" spans="1:9">
      <c r="A2" s="503" t="s">
        <v>345</v>
      </c>
      <c r="B2" s="503"/>
      <c r="C2" s="503"/>
      <c r="D2" s="503"/>
      <c r="E2" s="503"/>
      <c r="F2" s="503"/>
      <c r="G2" s="503"/>
      <c r="H2" s="503"/>
    </row>
    <row r="3" spans="1:9">
      <c r="A3" s="504" t="s">
        <v>205</v>
      </c>
      <c r="B3" s="504"/>
      <c r="C3" s="504"/>
      <c r="D3" s="504"/>
      <c r="E3" s="504"/>
      <c r="F3" s="504"/>
      <c r="G3" s="504"/>
      <c r="H3" s="504"/>
    </row>
    <row r="6" spans="1:9">
      <c r="A6" s="505" t="s">
        <v>421</v>
      </c>
      <c r="B6" s="505"/>
      <c r="C6" s="505"/>
      <c r="D6" s="505"/>
      <c r="E6" s="505"/>
      <c r="F6" s="505"/>
      <c r="G6" s="505"/>
      <c r="H6" s="505"/>
    </row>
    <row r="9" spans="1:9" ht="15" customHeight="1">
      <c r="A9" s="506" t="s">
        <v>267</v>
      </c>
      <c r="B9" s="506"/>
      <c r="C9" s="506"/>
      <c r="D9" s="506"/>
      <c r="E9" s="506"/>
      <c r="F9" s="506"/>
      <c r="G9" s="506"/>
      <c r="H9" s="506"/>
      <c r="I9" s="72"/>
    </row>
    <row r="10" spans="1:9">
      <c r="D10" s="330"/>
    </row>
    <row r="11" spans="1:9">
      <c r="C11" s="505" t="s">
        <v>431</v>
      </c>
      <c r="D11" s="505"/>
      <c r="E11" s="505"/>
      <c r="F11" s="505"/>
    </row>
    <row r="12" spans="1:9">
      <c r="B12" s="507" t="s">
        <v>280</v>
      </c>
      <c r="C12" s="507"/>
      <c r="D12" s="507"/>
      <c r="E12" s="507"/>
      <c r="F12" s="507"/>
      <c r="G12" s="507"/>
    </row>
    <row r="14" spans="1:9" ht="15" customHeight="1">
      <c r="A14" s="498" t="s">
        <v>281</v>
      </c>
      <c r="B14" s="498"/>
      <c r="C14" s="100" t="s">
        <v>422</v>
      </c>
      <c r="D14" s="101"/>
      <c r="E14" s="101"/>
      <c r="F14" s="101"/>
      <c r="G14" s="101"/>
      <c r="H14" s="101"/>
      <c r="I14" s="72"/>
    </row>
    <row r="15" spans="1:9">
      <c r="A15" s="508" t="s">
        <v>268</v>
      </c>
      <c r="B15" s="508"/>
      <c r="C15" s="508"/>
      <c r="D15" s="508"/>
      <c r="E15" s="508"/>
      <c r="F15" s="508"/>
      <c r="G15" s="508"/>
      <c r="H15" s="508"/>
    </row>
    <row r="16" spans="1:9" ht="28.5" customHeight="1">
      <c r="A16" s="102" t="s">
        <v>282</v>
      </c>
      <c r="B16" s="102" t="s">
        <v>283</v>
      </c>
      <c r="C16" s="509" t="s">
        <v>269</v>
      </c>
      <c r="D16" s="510"/>
      <c r="E16" s="511"/>
      <c r="F16" s="102" t="s">
        <v>270</v>
      </c>
      <c r="G16" s="103" t="s">
        <v>271</v>
      </c>
      <c r="H16" s="103" t="s">
        <v>272</v>
      </c>
      <c r="I16" s="72"/>
    </row>
    <row r="17" spans="1:8">
      <c r="A17" s="104">
        <v>1</v>
      </c>
      <c r="B17" s="328" t="s">
        <v>202</v>
      </c>
      <c r="C17" s="500" t="s">
        <v>274</v>
      </c>
      <c r="D17" s="500"/>
      <c r="E17" s="500"/>
      <c r="F17" s="73" t="s">
        <v>266</v>
      </c>
      <c r="G17" s="105" t="s">
        <v>266</v>
      </c>
      <c r="H17" s="106">
        <v>279301.40000000002</v>
      </c>
    </row>
    <row r="18" spans="1:8">
      <c r="A18" s="104"/>
      <c r="B18" s="328"/>
      <c r="C18" s="501" t="s">
        <v>265</v>
      </c>
      <c r="D18" s="501"/>
      <c r="E18" s="501"/>
      <c r="F18" s="107" t="s">
        <v>266</v>
      </c>
      <c r="G18" s="108" t="s">
        <v>266</v>
      </c>
      <c r="H18" s="109">
        <f>0+H17</f>
        <v>279301.40000000002</v>
      </c>
    </row>
    <row r="19" spans="1:8">
      <c r="A19" s="104">
        <v>2</v>
      </c>
      <c r="B19" s="328" t="s">
        <v>379</v>
      </c>
      <c r="C19" s="500" t="s">
        <v>274</v>
      </c>
      <c r="D19" s="500"/>
      <c r="E19" s="500"/>
      <c r="F19" s="73" t="s">
        <v>266</v>
      </c>
      <c r="G19" s="105" t="s">
        <v>266</v>
      </c>
      <c r="H19" s="106">
        <v>9500</v>
      </c>
    </row>
    <row r="20" spans="1:8">
      <c r="A20" s="104"/>
      <c r="B20" s="328"/>
      <c r="C20" s="501" t="s">
        <v>265</v>
      </c>
      <c r="D20" s="501"/>
      <c r="E20" s="501"/>
      <c r="F20" s="107" t="s">
        <v>266</v>
      </c>
      <c r="G20" s="108" t="s">
        <v>266</v>
      </c>
      <c r="H20" s="109">
        <f>0+H19</f>
        <v>9500</v>
      </c>
    </row>
    <row r="21" spans="1:8">
      <c r="A21" s="104">
        <v>3</v>
      </c>
      <c r="B21" s="328" t="s">
        <v>200</v>
      </c>
      <c r="C21" s="500" t="s">
        <v>423</v>
      </c>
      <c r="D21" s="500"/>
      <c r="E21" s="500"/>
      <c r="F21" s="73" t="s">
        <v>266</v>
      </c>
      <c r="G21" s="105" t="s">
        <v>266</v>
      </c>
      <c r="H21" s="106">
        <v>9000</v>
      </c>
    </row>
    <row r="22" spans="1:8">
      <c r="A22" s="104">
        <v>4</v>
      </c>
      <c r="B22" s="328" t="s">
        <v>200</v>
      </c>
      <c r="C22" s="500" t="s">
        <v>273</v>
      </c>
      <c r="D22" s="500"/>
      <c r="E22" s="500"/>
      <c r="F22" s="73" t="s">
        <v>266</v>
      </c>
      <c r="G22" s="105" t="s">
        <v>266</v>
      </c>
      <c r="H22" s="106">
        <v>10245.59</v>
      </c>
    </row>
    <row r="23" spans="1:8">
      <c r="A23" s="104">
        <v>5</v>
      </c>
      <c r="B23" s="328" t="s">
        <v>200</v>
      </c>
      <c r="C23" s="500" t="s">
        <v>274</v>
      </c>
      <c r="D23" s="500"/>
      <c r="E23" s="500"/>
      <c r="F23" s="73" t="s">
        <v>266</v>
      </c>
      <c r="G23" s="105" t="s">
        <v>266</v>
      </c>
      <c r="H23" s="106">
        <v>433950.62</v>
      </c>
    </row>
    <row r="24" spans="1:8">
      <c r="A24" s="104"/>
      <c r="B24" s="328"/>
      <c r="C24" s="501" t="s">
        <v>265</v>
      </c>
      <c r="D24" s="501"/>
      <c r="E24" s="501"/>
      <c r="F24" s="107" t="s">
        <v>266</v>
      </c>
      <c r="G24" s="108" t="s">
        <v>266</v>
      </c>
      <c r="H24" s="109">
        <f>0+H21+H22+H23</f>
        <v>453196.21</v>
      </c>
    </row>
    <row r="25" spans="1:8">
      <c r="A25" s="104">
        <v>6</v>
      </c>
      <c r="B25" s="328" t="s">
        <v>363</v>
      </c>
      <c r="C25" s="500" t="s">
        <v>274</v>
      </c>
      <c r="D25" s="500"/>
      <c r="E25" s="500"/>
      <c r="F25" s="73" t="s">
        <v>266</v>
      </c>
      <c r="G25" s="105" t="s">
        <v>266</v>
      </c>
      <c r="H25" s="106">
        <v>6576</v>
      </c>
    </row>
    <row r="26" spans="1:8">
      <c r="A26" s="104"/>
      <c r="B26" s="328"/>
      <c r="C26" s="501" t="s">
        <v>265</v>
      </c>
      <c r="D26" s="501"/>
      <c r="E26" s="501"/>
      <c r="F26" s="107" t="s">
        <v>266</v>
      </c>
      <c r="G26" s="108" t="s">
        <v>266</v>
      </c>
      <c r="H26" s="109">
        <f>0+H25</f>
        <v>6576</v>
      </c>
    </row>
    <row r="27" spans="1:8">
      <c r="C27" s="502"/>
      <c r="D27" s="502"/>
      <c r="E27" s="502"/>
    </row>
    <row r="29" spans="1:8">
      <c r="A29" s="498" t="s">
        <v>417</v>
      </c>
      <c r="B29" s="498"/>
      <c r="C29" s="498"/>
      <c r="D29" s="498"/>
      <c r="E29" s="499" t="s">
        <v>418</v>
      </c>
      <c r="F29" s="499"/>
      <c r="G29" s="499"/>
      <c r="H29" s="499"/>
    </row>
    <row r="30" spans="1:8" ht="15.75" customHeight="1">
      <c r="E30" s="398" t="s">
        <v>284</v>
      </c>
      <c r="F30" s="398"/>
      <c r="G30" s="398"/>
      <c r="H30" s="398"/>
    </row>
    <row r="33" spans="1:8" ht="24.75" customHeight="1">
      <c r="A33" s="498" t="s">
        <v>359</v>
      </c>
      <c r="B33" s="498"/>
      <c r="C33" s="498"/>
      <c r="D33" s="498"/>
      <c r="E33" s="499" t="s">
        <v>365</v>
      </c>
      <c r="F33" s="499"/>
      <c r="G33" s="499"/>
      <c r="H33" s="499"/>
    </row>
    <row r="34" spans="1:8" ht="12.75" customHeight="1">
      <c r="E34" s="398" t="s">
        <v>284</v>
      </c>
      <c r="F34" s="398"/>
      <c r="G34" s="398"/>
      <c r="H34" s="398"/>
    </row>
    <row r="35" spans="1:8" ht="27" customHeight="1"/>
  </sheetData>
  <mergeCells count="26">
    <mergeCell ref="A33:D33"/>
    <mergeCell ref="E33:H33"/>
    <mergeCell ref="E34:H34"/>
    <mergeCell ref="C24:E24"/>
    <mergeCell ref="E30:H30"/>
    <mergeCell ref="C25:E25"/>
    <mergeCell ref="C26:E26"/>
    <mergeCell ref="C27:E27"/>
    <mergeCell ref="A29:D29"/>
    <mergeCell ref="E29:H29"/>
    <mergeCell ref="C19:E19"/>
    <mergeCell ref="C20:E20"/>
    <mergeCell ref="C21:E21"/>
    <mergeCell ref="C22:E22"/>
    <mergeCell ref="C23:E23"/>
    <mergeCell ref="A14:B14"/>
    <mergeCell ref="A15:H15"/>
    <mergeCell ref="C16:E16"/>
    <mergeCell ref="C17:E17"/>
    <mergeCell ref="C18:E18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D39-1F06-45C4-94CF-FB08FC489A91}">
  <sheetPr>
    <pageSetUpPr fitToPage="1"/>
  </sheetPr>
  <dimension ref="A1:S374"/>
  <sheetViews>
    <sheetView topLeftCell="A12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/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/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266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/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/>
      <c r="J29" s="200"/>
      <c r="K29" s="190"/>
      <c r="L29" s="190"/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803300</v>
      </c>
      <c r="J34" s="215">
        <f>SUM(J35+J46+J65+J86+J93+J113+J139+J158+J168)</f>
        <v>482500</v>
      </c>
      <c r="K34" s="216">
        <f>SUM(K35+K46+K65+K86+K93+K113+K139+K158+K168)</f>
        <v>444196.21</v>
      </c>
      <c r="L34" s="215">
        <f>SUM(L35+L46+L65+L86+L93+L113+L139+L158+L168)</f>
        <v>444196.21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690500</v>
      </c>
      <c r="J35" s="215">
        <f>SUM(J36+J42)</f>
        <v>406200</v>
      </c>
      <c r="K35" s="224">
        <f>SUM(K36+K42)</f>
        <v>403643.97000000003</v>
      </c>
      <c r="L35" s="225">
        <f>SUM(L36+L42)</f>
        <v>403643.97000000003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679800</v>
      </c>
      <c r="J36" s="215">
        <f>SUM(J37)</f>
        <v>400000</v>
      </c>
      <c r="K36" s="216">
        <f>SUM(K37)</f>
        <v>398010.51</v>
      </c>
      <c r="L36" s="215">
        <f>SUM(L37)</f>
        <v>398010.51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679800</v>
      </c>
      <c r="J37" s="215">
        <f t="shared" ref="J37:L38" si="0">SUM(J38)</f>
        <v>400000</v>
      </c>
      <c r="K37" s="215">
        <f t="shared" si="0"/>
        <v>398010.51</v>
      </c>
      <c r="L37" s="215">
        <f t="shared" si="0"/>
        <v>398010.51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679800</v>
      </c>
      <c r="J38" s="216">
        <f t="shared" si="0"/>
        <v>400000</v>
      </c>
      <c r="K38" s="216">
        <f t="shared" si="0"/>
        <v>398010.51</v>
      </c>
      <c r="L38" s="216">
        <f t="shared" si="0"/>
        <v>398010.51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679800</v>
      </c>
      <c r="J39" s="232">
        <v>400000</v>
      </c>
      <c r="K39" s="232">
        <v>398010.51</v>
      </c>
      <c r="L39" s="232">
        <v>398010.51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10700</v>
      </c>
      <c r="J42" s="215">
        <f t="shared" si="1"/>
        <v>6200</v>
      </c>
      <c r="K42" s="216">
        <f t="shared" si="1"/>
        <v>5633.46</v>
      </c>
      <c r="L42" s="215">
        <f t="shared" si="1"/>
        <v>5633.46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10700</v>
      </c>
      <c r="J43" s="215">
        <f t="shared" si="1"/>
        <v>6200</v>
      </c>
      <c r="K43" s="215">
        <f t="shared" si="1"/>
        <v>5633.46</v>
      </c>
      <c r="L43" s="215">
        <f t="shared" si="1"/>
        <v>5633.46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10700</v>
      </c>
      <c r="J44" s="215">
        <f t="shared" si="1"/>
        <v>6200</v>
      </c>
      <c r="K44" s="215">
        <f t="shared" si="1"/>
        <v>5633.46</v>
      </c>
      <c r="L44" s="215">
        <f t="shared" si="1"/>
        <v>5633.46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10700</v>
      </c>
      <c r="J45" s="232">
        <v>6200</v>
      </c>
      <c r="K45" s="232">
        <v>5633.46</v>
      </c>
      <c r="L45" s="232">
        <v>5633.46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105600</v>
      </c>
      <c r="J46" s="237">
        <f t="shared" si="2"/>
        <v>72100</v>
      </c>
      <c r="K46" s="236">
        <f t="shared" si="2"/>
        <v>36352.239999999998</v>
      </c>
      <c r="L46" s="236">
        <f t="shared" si="2"/>
        <v>36352.239999999998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105600</v>
      </c>
      <c r="J47" s="216">
        <f t="shared" si="2"/>
        <v>72100</v>
      </c>
      <c r="K47" s="215">
        <f t="shared" si="2"/>
        <v>36352.239999999998</v>
      </c>
      <c r="L47" s="216">
        <f t="shared" si="2"/>
        <v>36352.239999999998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105600</v>
      </c>
      <c r="J48" s="216">
        <f t="shared" si="2"/>
        <v>72100</v>
      </c>
      <c r="K48" s="225">
        <f t="shared" si="2"/>
        <v>36352.239999999998</v>
      </c>
      <c r="L48" s="225">
        <f t="shared" si="2"/>
        <v>36352.239999999998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105600</v>
      </c>
      <c r="J49" s="243">
        <f>SUM(J50:J64)</f>
        <v>72100</v>
      </c>
      <c r="K49" s="244">
        <f>SUM(K50:K64)</f>
        <v>36352.239999999998</v>
      </c>
      <c r="L49" s="244">
        <f>SUM(L50:L64)</f>
        <v>36352.239999999998</v>
      </c>
    </row>
    <row r="50" spans="1:13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14000</v>
      </c>
      <c r="J50" s="232">
        <v>8400</v>
      </c>
      <c r="K50" s="232">
        <v>8099.1</v>
      </c>
      <c r="L50" s="232">
        <v>8099.1</v>
      </c>
    </row>
    <row r="51" spans="1:13" ht="25.5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700</v>
      </c>
      <c r="J51" s="232">
        <v>700</v>
      </c>
      <c r="K51" s="232">
        <v>533.48</v>
      </c>
      <c r="L51" s="232">
        <v>533.48</v>
      </c>
      <c r="M51" s="1"/>
    </row>
    <row r="52" spans="1:13" ht="25.5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2300</v>
      </c>
      <c r="J52" s="232">
        <v>1100</v>
      </c>
      <c r="K52" s="232">
        <v>929.57</v>
      </c>
      <c r="L52" s="232">
        <v>929.57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700</v>
      </c>
      <c r="J54" s="232">
        <v>700</v>
      </c>
      <c r="K54" s="232">
        <v>162.32</v>
      </c>
      <c r="L54" s="232">
        <v>162.32</v>
      </c>
      <c r="M54" s="1"/>
    </row>
    <row r="55" spans="1:13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1400</v>
      </c>
      <c r="J55" s="232">
        <v>600</v>
      </c>
      <c r="K55" s="232">
        <v>65.62</v>
      </c>
      <c r="L55" s="232">
        <v>65.62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3000</v>
      </c>
      <c r="J57" s="233">
        <v>3000</v>
      </c>
      <c r="K57" s="233">
        <v>2968.4</v>
      </c>
      <c r="L57" s="233">
        <v>2968.4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17100</v>
      </c>
      <c r="J58" s="232">
        <v>15900</v>
      </c>
      <c r="K58" s="232">
        <v>489.9</v>
      </c>
      <c r="L58" s="232">
        <v>489.9</v>
      </c>
      <c r="M58" s="1"/>
    </row>
    <row r="59" spans="1:13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2800</v>
      </c>
      <c r="J59" s="232">
        <v>1400</v>
      </c>
      <c r="K59" s="232">
        <v>481.25</v>
      </c>
      <c r="L59" s="232">
        <v>481.25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49100</v>
      </c>
      <c r="J61" s="232">
        <v>30000</v>
      </c>
      <c r="K61" s="232">
        <v>19015.59</v>
      </c>
      <c r="L61" s="232">
        <v>19015.59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1600</v>
      </c>
      <c r="J62" s="232">
        <v>800</v>
      </c>
      <c r="K62" s="232">
        <v>548.53</v>
      </c>
      <c r="L62" s="232">
        <v>548.53</v>
      </c>
      <c r="M62" s="1"/>
    </row>
    <row r="63" spans="1:13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500</v>
      </c>
      <c r="J63" s="232">
        <v>300</v>
      </c>
      <c r="K63" s="232">
        <v>38.200000000000003</v>
      </c>
      <c r="L63" s="232">
        <v>38.200000000000003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12400</v>
      </c>
      <c r="J64" s="232">
        <v>9200</v>
      </c>
      <c r="K64" s="232">
        <v>3020.28</v>
      </c>
      <c r="L64" s="232">
        <v>3020.28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7200</v>
      </c>
      <c r="J139" s="256">
        <f>SUM(J140+J145+J153)</f>
        <v>4200</v>
      </c>
      <c r="K139" s="216">
        <f>SUM(K140+K145+K153)</f>
        <v>4200</v>
      </c>
      <c r="L139" s="215">
        <f>SUM(L140+L145+L153)</f>
        <v>4200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7200</v>
      </c>
      <c r="J153" s="256">
        <f t="shared" si="15"/>
        <v>4200</v>
      </c>
      <c r="K153" s="216">
        <f t="shared" si="15"/>
        <v>4200</v>
      </c>
      <c r="L153" s="215">
        <f t="shared" si="15"/>
        <v>4200</v>
      </c>
    </row>
    <row r="154" spans="1:13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7200</v>
      </c>
      <c r="J154" s="271">
        <f t="shared" si="15"/>
        <v>4200</v>
      </c>
      <c r="K154" s="244">
        <f t="shared" si="15"/>
        <v>4200</v>
      </c>
      <c r="L154" s="243">
        <f t="shared" si="15"/>
        <v>4200</v>
      </c>
    </row>
    <row r="155" spans="1:13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7200</v>
      </c>
      <c r="J155" s="256">
        <f>SUM(J156:J157)</f>
        <v>4200</v>
      </c>
      <c r="K155" s="216">
        <f>SUM(K156:K157)</f>
        <v>4200</v>
      </c>
      <c r="L155" s="215">
        <f>SUM(L156:L157)</f>
        <v>4200</v>
      </c>
    </row>
    <row r="156" spans="1:13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7200</v>
      </c>
      <c r="J156" s="275">
        <v>4200</v>
      </c>
      <c r="K156" s="275">
        <v>4200</v>
      </c>
      <c r="L156" s="275">
        <v>4200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46500</v>
      </c>
      <c r="J184" s="256">
        <f>SUM(J185+J238+J303)</f>
        <v>46500</v>
      </c>
      <c r="K184" s="216">
        <f>SUM(K185+K238+K303)</f>
        <v>9000</v>
      </c>
      <c r="L184" s="215">
        <f>SUM(L185+L238+L303)</f>
        <v>9000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46500</v>
      </c>
      <c r="J185" s="236">
        <f>SUM(J186+J209+J216+J228+J232)</f>
        <v>46500</v>
      </c>
      <c r="K185" s="236">
        <f>SUM(K186+K209+K216+K228+K232)</f>
        <v>9000</v>
      </c>
      <c r="L185" s="236">
        <f>SUM(L186+L209+L216+L228+L232)</f>
        <v>9000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46500</v>
      </c>
      <c r="J186" s="256">
        <f>SUM(J187+J190+J195+J201+J206)</f>
        <v>46500</v>
      </c>
      <c r="K186" s="216">
        <f>SUM(K187+K190+K195+K201+K206)</f>
        <v>9000</v>
      </c>
      <c r="L186" s="215">
        <f>SUM(L187+L190+L195+L201+L206)</f>
        <v>9000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37500</v>
      </c>
      <c r="J190" s="258">
        <f>J191</f>
        <v>37500</v>
      </c>
      <c r="K190" s="237">
        <f>K191</f>
        <v>0</v>
      </c>
      <c r="L190" s="236">
        <f>L191</f>
        <v>0</v>
      </c>
    </row>
    <row r="191" spans="1:13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37500</v>
      </c>
      <c r="J191" s="256">
        <f>SUM(J192:J194)</f>
        <v>37500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37500</v>
      </c>
      <c r="J194" s="231">
        <v>37500</v>
      </c>
      <c r="K194" s="231">
        <v>0</v>
      </c>
      <c r="L194" s="281">
        <v>0</v>
      </c>
      <c r="M194" s="1"/>
    </row>
    <row r="195" spans="1:13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9000</v>
      </c>
      <c r="J195" s="256">
        <f>J196</f>
        <v>9000</v>
      </c>
      <c r="K195" s="216">
        <f>K196</f>
        <v>9000</v>
      </c>
      <c r="L195" s="215">
        <f>L196</f>
        <v>9000</v>
      </c>
    </row>
    <row r="196" spans="1:13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9000</v>
      </c>
      <c r="J196" s="215">
        <f>SUM(J197:J200)</f>
        <v>9000</v>
      </c>
      <c r="K196" s="215">
        <f>SUM(K197:K200)</f>
        <v>9000</v>
      </c>
      <c r="L196" s="215">
        <f>SUM(L197:L200)</f>
        <v>9000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6000</v>
      </c>
      <c r="J198" s="233">
        <v>6000</v>
      </c>
      <c r="K198" s="233">
        <v>6000</v>
      </c>
      <c r="L198" s="233">
        <v>6000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3000</v>
      </c>
      <c r="J200" s="287">
        <v>3000</v>
      </c>
      <c r="K200" s="233">
        <v>3000</v>
      </c>
      <c r="L200" s="233">
        <v>3000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849800</v>
      </c>
      <c r="J368" s="267">
        <f>SUM(J34+J184)</f>
        <v>529000</v>
      </c>
      <c r="K368" s="267">
        <f>SUM(K34+K184)</f>
        <v>453196.21</v>
      </c>
      <c r="L368" s="267">
        <f>SUM(L34+L184)</f>
        <v>453196.21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4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3:G373"/>
    <mergeCell ref="D370:G370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4"/>
  <sheetViews>
    <sheetView topLeftCell="A4" zoomScale="120" zoomScaleNormal="120" workbookViewId="0">
      <selection activeCell="P21" sqref="P21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427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15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782500</v>
      </c>
      <c r="J34" s="215">
        <f>SUM(J35+J46+J65+J86+J93+J113+J139+J158+J168)</f>
        <v>461700</v>
      </c>
      <c r="K34" s="216">
        <f>SUM(K35+K46+K65+K86+K93+K113+K139+K158+K168)</f>
        <v>444095.72000000003</v>
      </c>
      <c r="L34" s="215">
        <f>SUM(L35+L46+L65+L86+L93+L113+L139+L158+L168)</f>
        <v>444095.72000000003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690500</v>
      </c>
      <c r="J35" s="215">
        <f>SUM(J36+J42)</f>
        <v>406200</v>
      </c>
      <c r="K35" s="224">
        <f>SUM(K36+K42)</f>
        <v>403643.97000000003</v>
      </c>
      <c r="L35" s="225">
        <f>SUM(L36+L42)</f>
        <v>403643.97000000003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679800</v>
      </c>
      <c r="J36" s="215">
        <f>SUM(J37)</f>
        <v>400000</v>
      </c>
      <c r="K36" s="216">
        <f>SUM(K37)</f>
        <v>398010.51</v>
      </c>
      <c r="L36" s="215">
        <f>SUM(L37)</f>
        <v>398010.51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679800</v>
      </c>
      <c r="J37" s="215">
        <f t="shared" ref="J37:L38" si="0">SUM(J38)</f>
        <v>400000</v>
      </c>
      <c r="K37" s="215">
        <f t="shared" si="0"/>
        <v>398010.51</v>
      </c>
      <c r="L37" s="215">
        <f t="shared" si="0"/>
        <v>398010.51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679800</v>
      </c>
      <c r="J38" s="216">
        <f t="shared" si="0"/>
        <v>400000</v>
      </c>
      <c r="K38" s="216">
        <f t="shared" si="0"/>
        <v>398010.51</v>
      </c>
      <c r="L38" s="216">
        <f t="shared" si="0"/>
        <v>398010.51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679800</v>
      </c>
      <c r="J39" s="232">
        <v>400000</v>
      </c>
      <c r="K39" s="232">
        <v>398010.51</v>
      </c>
      <c r="L39" s="232">
        <v>398010.51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10700</v>
      </c>
      <c r="J42" s="215">
        <f t="shared" si="1"/>
        <v>6200</v>
      </c>
      <c r="K42" s="216">
        <f t="shared" si="1"/>
        <v>5633.46</v>
      </c>
      <c r="L42" s="215">
        <f t="shared" si="1"/>
        <v>5633.46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10700</v>
      </c>
      <c r="J43" s="215">
        <f t="shared" si="1"/>
        <v>6200</v>
      </c>
      <c r="K43" s="215">
        <f t="shared" si="1"/>
        <v>5633.46</v>
      </c>
      <c r="L43" s="215">
        <f t="shared" si="1"/>
        <v>5633.46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10700</v>
      </c>
      <c r="J44" s="215">
        <f t="shared" si="1"/>
        <v>6200</v>
      </c>
      <c r="K44" s="215">
        <f t="shared" si="1"/>
        <v>5633.46</v>
      </c>
      <c r="L44" s="215">
        <f t="shared" si="1"/>
        <v>5633.46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10700</v>
      </c>
      <c r="J45" s="232">
        <v>6200</v>
      </c>
      <c r="K45" s="232">
        <v>5633.46</v>
      </c>
      <c r="L45" s="232">
        <v>5633.46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84800</v>
      </c>
      <c r="J46" s="237">
        <f t="shared" si="2"/>
        <v>51300</v>
      </c>
      <c r="K46" s="236">
        <f t="shared" si="2"/>
        <v>36251.749999999993</v>
      </c>
      <c r="L46" s="236">
        <f t="shared" si="2"/>
        <v>36251.749999999993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84800</v>
      </c>
      <c r="J47" s="216">
        <f t="shared" si="2"/>
        <v>51300</v>
      </c>
      <c r="K47" s="215">
        <f t="shared" si="2"/>
        <v>36251.749999999993</v>
      </c>
      <c r="L47" s="216">
        <f t="shared" si="2"/>
        <v>36251.749999999993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84800</v>
      </c>
      <c r="J48" s="216">
        <f t="shared" si="2"/>
        <v>51300</v>
      </c>
      <c r="K48" s="225">
        <f t="shared" si="2"/>
        <v>36251.749999999993</v>
      </c>
      <c r="L48" s="225">
        <f t="shared" si="2"/>
        <v>36251.749999999993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84800</v>
      </c>
      <c r="J49" s="243">
        <f>SUM(J50:J64)</f>
        <v>51300</v>
      </c>
      <c r="K49" s="244">
        <f>SUM(K50:K64)</f>
        <v>36251.749999999993</v>
      </c>
      <c r="L49" s="244">
        <f>SUM(L50:L64)</f>
        <v>36251.749999999993</v>
      </c>
    </row>
    <row r="50" spans="1:13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14000</v>
      </c>
      <c r="J50" s="232">
        <v>8400</v>
      </c>
      <c r="K50" s="232">
        <v>8099.1</v>
      </c>
      <c r="L50" s="232">
        <v>8099.1</v>
      </c>
    </row>
    <row r="51" spans="1:13" ht="25.5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700</v>
      </c>
      <c r="J51" s="232">
        <v>700</v>
      </c>
      <c r="K51" s="232">
        <v>533.48</v>
      </c>
      <c r="L51" s="232">
        <v>533.48</v>
      </c>
      <c r="M51" s="1"/>
    </row>
    <row r="52" spans="1:13" ht="25.5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2300</v>
      </c>
      <c r="J52" s="232">
        <v>1100</v>
      </c>
      <c r="K52" s="232">
        <v>929.57</v>
      </c>
      <c r="L52" s="232">
        <v>929.57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700</v>
      </c>
      <c r="J54" s="232">
        <v>700</v>
      </c>
      <c r="K54" s="232">
        <v>162.32</v>
      </c>
      <c r="L54" s="232">
        <v>162.32</v>
      </c>
      <c r="M54" s="1"/>
    </row>
    <row r="55" spans="1:13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1400</v>
      </c>
      <c r="J55" s="232">
        <v>600</v>
      </c>
      <c r="K55" s="232">
        <v>65.62</v>
      </c>
      <c r="L55" s="232">
        <v>65.62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3000</v>
      </c>
      <c r="J57" s="233">
        <v>3000</v>
      </c>
      <c r="K57" s="233">
        <v>2968.4</v>
      </c>
      <c r="L57" s="233">
        <v>2968.4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2300</v>
      </c>
      <c r="J58" s="232">
        <v>1100</v>
      </c>
      <c r="K58" s="232">
        <v>389.41</v>
      </c>
      <c r="L58" s="232">
        <v>389.41</v>
      </c>
      <c r="M58" s="1"/>
    </row>
    <row r="59" spans="1:13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2800</v>
      </c>
      <c r="J59" s="232">
        <v>1400</v>
      </c>
      <c r="K59" s="232">
        <v>481.25</v>
      </c>
      <c r="L59" s="232">
        <v>481.25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49100</v>
      </c>
      <c r="J61" s="232">
        <v>30000</v>
      </c>
      <c r="K61" s="232">
        <v>19015.59</v>
      </c>
      <c r="L61" s="232">
        <v>19015.59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1600</v>
      </c>
      <c r="J62" s="232">
        <v>800</v>
      </c>
      <c r="K62" s="232">
        <v>548.53</v>
      </c>
      <c r="L62" s="232">
        <v>548.53</v>
      </c>
      <c r="M62" s="1"/>
    </row>
    <row r="63" spans="1:13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500</v>
      </c>
      <c r="J63" s="232">
        <v>300</v>
      </c>
      <c r="K63" s="232">
        <v>38.200000000000003</v>
      </c>
      <c r="L63" s="232">
        <v>38.200000000000003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6400</v>
      </c>
      <c r="J64" s="232">
        <v>3200</v>
      </c>
      <c r="K64" s="232">
        <v>3020.28</v>
      </c>
      <c r="L64" s="232">
        <v>3020.28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7200</v>
      </c>
      <c r="J139" s="256">
        <f>SUM(J140+J145+J153)</f>
        <v>4200</v>
      </c>
      <c r="K139" s="216">
        <f>SUM(K140+K145+K153)</f>
        <v>4200</v>
      </c>
      <c r="L139" s="215">
        <f>SUM(L140+L145+L153)</f>
        <v>4200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7200</v>
      </c>
      <c r="J153" s="256">
        <f t="shared" si="15"/>
        <v>4200</v>
      </c>
      <c r="K153" s="216">
        <f t="shared" si="15"/>
        <v>4200</v>
      </c>
      <c r="L153" s="215">
        <f t="shared" si="15"/>
        <v>4200</v>
      </c>
    </row>
    <row r="154" spans="1:13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7200</v>
      </c>
      <c r="J154" s="271">
        <f t="shared" si="15"/>
        <v>4200</v>
      </c>
      <c r="K154" s="244">
        <f t="shared" si="15"/>
        <v>4200</v>
      </c>
      <c r="L154" s="243">
        <f t="shared" si="15"/>
        <v>4200</v>
      </c>
    </row>
    <row r="155" spans="1:13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7200</v>
      </c>
      <c r="J155" s="256">
        <f>SUM(J156:J157)</f>
        <v>4200</v>
      </c>
      <c r="K155" s="216">
        <f>SUM(K156:K157)</f>
        <v>4200</v>
      </c>
      <c r="L155" s="215">
        <f>SUM(L156:L157)</f>
        <v>4200</v>
      </c>
    </row>
    <row r="156" spans="1:13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7200</v>
      </c>
      <c r="J156" s="275">
        <v>4200</v>
      </c>
      <c r="K156" s="275">
        <v>4200</v>
      </c>
      <c r="L156" s="275">
        <v>4200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hidden="1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0</v>
      </c>
      <c r="J184" s="256">
        <f>SUM(J185+J238+J303)</f>
        <v>0</v>
      </c>
      <c r="K184" s="216">
        <f>SUM(K185+K238+K303)</f>
        <v>0</v>
      </c>
      <c r="L184" s="215">
        <f>SUM(L185+L238+L303)</f>
        <v>0</v>
      </c>
      <c r="M184" s="1"/>
    </row>
    <row r="185" spans="1:13" ht="25.5" hidden="1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0</v>
      </c>
      <c r="J185" s="236">
        <f>SUM(J186+J209+J216+J228+J232)</f>
        <v>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hidden="1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0</v>
      </c>
      <c r="J186" s="256">
        <f>SUM(J187+J190+J195+J201+J206)</f>
        <v>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782500</v>
      </c>
      <c r="J368" s="267">
        <f>SUM(J34+J184)</f>
        <v>461700</v>
      </c>
      <c r="K368" s="267">
        <f>SUM(K34+K184)</f>
        <v>444095.72000000003</v>
      </c>
      <c r="L368" s="267">
        <f>SUM(L34+L184)</f>
        <v>444095.72000000003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2.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_1"/>
  </protectedRanges>
  <mergeCells count="30">
    <mergeCell ref="G14:K14"/>
    <mergeCell ref="B16:L16"/>
    <mergeCell ref="G18:K18"/>
    <mergeCell ref="G19:K19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  <mergeCell ref="D370:G370"/>
  </mergeCells>
  <pageMargins left="1.1811023622047245" right="0" top="0" bottom="0" header="0" footer="0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4"/>
  <sheetViews>
    <sheetView topLeftCell="A10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427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366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14800</v>
      </c>
      <c r="J34" s="215">
        <f>SUM(J35+J46+J65+J86+J93+J113+J139+J158+J168)</f>
        <v>14800</v>
      </c>
      <c r="K34" s="216">
        <f>SUM(K35+K46+K65+K86+K93+K113+K139+K158+K168)</f>
        <v>100.49</v>
      </c>
      <c r="L34" s="215">
        <f>SUM(L35+L46+L65+L86+L93+L113+L139+L158+L168)</f>
        <v>100.49</v>
      </c>
      <c r="M34" s="217"/>
      <c r="N34" s="217"/>
      <c r="O34" s="217"/>
    </row>
    <row r="35" spans="1:15" ht="17.25" hidden="1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0</v>
      </c>
      <c r="J35" s="215">
        <f>SUM(J36+J42)</f>
        <v>0</v>
      </c>
      <c r="K35" s="224">
        <f>SUM(K36+K42)</f>
        <v>0</v>
      </c>
      <c r="L35" s="225">
        <f>SUM(L36+L42)</f>
        <v>0</v>
      </c>
      <c r="M35" s="1"/>
    </row>
    <row r="36" spans="1:15" hidden="1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0</v>
      </c>
      <c r="J36" s="215">
        <f>SUM(J37)</f>
        <v>0</v>
      </c>
      <c r="K36" s="216">
        <f>SUM(K37)</f>
        <v>0</v>
      </c>
      <c r="L36" s="215">
        <f>SUM(L37)</f>
        <v>0</v>
      </c>
    </row>
    <row r="37" spans="1:15" hidden="1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0</v>
      </c>
      <c r="J37" s="215">
        <f t="shared" ref="J37:L38" si="0">SUM(J38)</f>
        <v>0</v>
      </c>
      <c r="K37" s="215">
        <f t="shared" si="0"/>
        <v>0</v>
      </c>
      <c r="L37" s="215">
        <f t="shared" si="0"/>
        <v>0</v>
      </c>
    </row>
    <row r="38" spans="1:15" hidden="1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0</v>
      </c>
      <c r="J38" s="216">
        <f t="shared" si="0"/>
        <v>0</v>
      </c>
      <c r="K38" s="216">
        <f t="shared" si="0"/>
        <v>0</v>
      </c>
      <c r="L38" s="216">
        <f t="shared" si="0"/>
        <v>0</v>
      </c>
    </row>
    <row r="39" spans="1:15" hidden="1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0</v>
      </c>
      <c r="J39" s="232">
        <v>0</v>
      </c>
      <c r="K39" s="232">
        <v>0</v>
      </c>
      <c r="L39" s="232">
        <v>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 hidden="1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0</v>
      </c>
      <c r="J42" s="215">
        <f t="shared" si="1"/>
        <v>0</v>
      </c>
      <c r="K42" s="216">
        <f t="shared" si="1"/>
        <v>0</v>
      </c>
      <c r="L42" s="215">
        <f t="shared" si="1"/>
        <v>0</v>
      </c>
    </row>
    <row r="43" spans="1:15" hidden="1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0</v>
      </c>
      <c r="J43" s="215">
        <f t="shared" si="1"/>
        <v>0</v>
      </c>
      <c r="K43" s="215">
        <f t="shared" si="1"/>
        <v>0</v>
      </c>
      <c r="L43" s="215">
        <f t="shared" si="1"/>
        <v>0</v>
      </c>
    </row>
    <row r="44" spans="1:15" hidden="1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0</v>
      </c>
      <c r="J44" s="215">
        <f t="shared" si="1"/>
        <v>0</v>
      </c>
      <c r="K44" s="215">
        <f t="shared" si="1"/>
        <v>0</v>
      </c>
      <c r="L44" s="215">
        <f t="shared" si="1"/>
        <v>0</v>
      </c>
    </row>
    <row r="45" spans="1:15" hidden="1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0</v>
      </c>
      <c r="J45" s="232">
        <v>0</v>
      </c>
      <c r="K45" s="232">
        <v>0</v>
      </c>
      <c r="L45" s="232">
        <v>0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14800</v>
      </c>
      <c r="J46" s="237">
        <f t="shared" si="2"/>
        <v>14800</v>
      </c>
      <c r="K46" s="236">
        <f t="shared" si="2"/>
        <v>100.49</v>
      </c>
      <c r="L46" s="236">
        <f t="shared" si="2"/>
        <v>100.49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14800</v>
      </c>
      <c r="J47" s="216">
        <f t="shared" si="2"/>
        <v>14800</v>
      </c>
      <c r="K47" s="215">
        <f t="shared" si="2"/>
        <v>100.49</v>
      </c>
      <c r="L47" s="216">
        <f t="shared" si="2"/>
        <v>100.49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14800</v>
      </c>
      <c r="J48" s="216">
        <f t="shared" si="2"/>
        <v>14800</v>
      </c>
      <c r="K48" s="225">
        <f t="shared" si="2"/>
        <v>100.49</v>
      </c>
      <c r="L48" s="225">
        <f t="shared" si="2"/>
        <v>100.49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14800</v>
      </c>
      <c r="J49" s="243">
        <f>SUM(J50:J64)</f>
        <v>14800</v>
      </c>
      <c r="K49" s="244">
        <f>SUM(K50:K64)</f>
        <v>100.49</v>
      </c>
      <c r="L49" s="244">
        <f>SUM(L50:L64)</f>
        <v>100.49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14800</v>
      </c>
      <c r="J58" s="232">
        <v>14800</v>
      </c>
      <c r="K58" s="232">
        <v>100.49</v>
      </c>
      <c r="L58" s="232">
        <v>100.49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 hidden="1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0</v>
      </c>
      <c r="J64" s="232">
        <v>0</v>
      </c>
      <c r="K64" s="232">
        <v>0</v>
      </c>
      <c r="L64" s="232">
        <v>0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9000</v>
      </c>
      <c r="J184" s="256">
        <f>SUM(J185+J238+J303)</f>
        <v>9000</v>
      </c>
      <c r="K184" s="216">
        <f>SUM(K185+K238+K303)</f>
        <v>9000</v>
      </c>
      <c r="L184" s="215">
        <f>SUM(L185+L238+L303)</f>
        <v>9000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9000</v>
      </c>
      <c r="J185" s="236">
        <f>SUM(J186+J209+J216+J228+J232)</f>
        <v>9000</v>
      </c>
      <c r="K185" s="236">
        <f>SUM(K186+K209+K216+K228+K232)</f>
        <v>9000</v>
      </c>
      <c r="L185" s="236">
        <f>SUM(L186+L209+L216+L228+L232)</f>
        <v>9000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9000</v>
      </c>
      <c r="J186" s="256">
        <f>SUM(J187+J190+J195+J201+J206)</f>
        <v>9000</v>
      </c>
      <c r="K186" s="216">
        <f>SUM(K187+K190+K195+K201+K206)</f>
        <v>9000</v>
      </c>
      <c r="L186" s="215">
        <f>SUM(L187+L190+L195+L201+L206)</f>
        <v>9000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9000</v>
      </c>
      <c r="J195" s="256">
        <f>J196</f>
        <v>9000</v>
      </c>
      <c r="K195" s="216">
        <f>K196</f>
        <v>9000</v>
      </c>
      <c r="L195" s="215">
        <f>L196</f>
        <v>9000</v>
      </c>
    </row>
    <row r="196" spans="1:13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9000</v>
      </c>
      <c r="J196" s="215">
        <f>SUM(J197:J200)</f>
        <v>9000</v>
      </c>
      <c r="K196" s="215">
        <f>SUM(K197:K200)</f>
        <v>9000</v>
      </c>
      <c r="L196" s="215">
        <f>SUM(L197:L200)</f>
        <v>9000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6000</v>
      </c>
      <c r="J198" s="233">
        <v>6000</v>
      </c>
      <c r="K198" s="233">
        <v>6000</v>
      </c>
      <c r="L198" s="233">
        <v>6000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3000</v>
      </c>
      <c r="J200" s="287">
        <v>3000</v>
      </c>
      <c r="K200" s="233">
        <v>3000</v>
      </c>
      <c r="L200" s="233">
        <v>3000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23800</v>
      </c>
      <c r="J368" s="267">
        <f>SUM(J34+J184)</f>
        <v>23800</v>
      </c>
      <c r="K368" s="267">
        <f>SUM(K34+K184)</f>
        <v>9100.49</v>
      </c>
      <c r="L368" s="267">
        <f>SUM(L34+L184)</f>
        <v>9100.49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4.7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0:G370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DAD-2933-4DA5-9834-625FA7A34710}">
  <sheetPr>
    <pageSetUpPr fitToPage="1"/>
  </sheetPr>
  <dimension ref="A1:S374"/>
  <sheetViews>
    <sheetView topLeftCell="A10" zoomScale="106" zoomScaleNormal="106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406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6000</v>
      </c>
      <c r="J34" s="215">
        <f>SUM(J35+J46+J65+J86+J93+J113+J139+J158+J168)</f>
        <v>6000</v>
      </c>
      <c r="K34" s="216">
        <f>SUM(K35+K46+K65+K86+K93+K113+K139+K158+K168)</f>
        <v>0</v>
      </c>
      <c r="L34" s="215">
        <f>SUM(L35+L46+L65+L86+L93+L113+L139+L158+L168)</f>
        <v>0</v>
      </c>
      <c r="M34" s="217"/>
      <c r="N34" s="217"/>
      <c r="O34" s="217"/>
    </row>
    <row r="35" spans="1:15" ht="17.25" hidden="1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0</v>
      </c>
      <c r="J35" s="215">
        <f>SUM(J36+J42)</f>
        <v>0</v>
      </c>
      <c r="K35" s="224">
        <f>SUM(K36+K42)</f>
        <v>0</v>
      </c>
      <c r="L35" s="225">
        <f>SUM(L36+L42)</f>
        <v>0</v>
      </c>
      <c r="M35" s="1"/>
    </row>
    <row r="36" spans="1:15" hidden="1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0</v>
      </c>
      <c r="J36" s="215">
        <f>SUM(J37)</f>
        <v>0</v>
      </c>
      <c r="K36" s="216">
        <f>SUM(K37)</f>
        <v>0</v>
      </c>
      <c r="L36" s="215">
        <f>SUM(L37)</f>
        <v>0</v>
      </c>
    </row>
    <row r="37" spans="1:15" hidden="1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0</v>
      </c>
      <c r="J37" s="215">
        <f t="shared" ref="J37:L38" si="0">SUM(J38)</f>
        <v>0</v>
      </c>
      <c r="K37" s="215">
        <f t="shared" si="0"/>
        <v>0</v>
      </c>
      <c r="L37" s="215">
        <f t="shared" si="0"/>
        <v>0</v>
      </c>
    </row>
    <row r="38" spans="1:15" hidden="1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0</v>
      </c>
      <c r="J38" s="216">
        <f t="shared" si="0"/>
        <v>0</v>
      </c>
      <c r="K38" s="216">
        <f t="shared" si="0"/>
        <v>0</v>
      </c>
      <c r="L38" s="216">
        <f t="shared" si="0"/>
        <v>0</v>
      </c>
    </row>
    <row r="39" spans="1:15" hidden="1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0</v>
      </c>
      <c r="J39" s="232">
        <v>0</v>
      </c>
      <c r="K39" s="232">
        <v>0</v>
      </c>
      <c r="L39" s="232">
        <v>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 hidden="1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0</v>
      </c>
      <c r="J42" s="215">
        <f t="shared" si="1"/>
        <v>0</v>
      </c>
      <c r="K42" s="216">
        <f t="shared" si="1"/>
        <v>0</v>
      </c>
      <c r="L42" s="215">
        <f t="shared" si="1"/>
        <v>0</v>
      </c>
    </row>
    <row r="43" spans="1:15" hidden="1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0</v>
      </c>
      <c r="J43" s="215">
        <f t="shared" si="1"/>
        <v>0</v>
      </c>
      <c r="K43" s="215">
        <f t="shared" si="1"/>
        <v>0</v>
      </c>
      <c r="L43" s="215">
        <f t="shared" si="1"/>
        <v>0</v>
      </c>
    </row>
    <row r="44" spans="1:15" hidden="1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0</v>
      </c>
      <c r="J44" s="215">
        <f t="shared" si="1"/>
        <v>0</v>
      </c>
      <c r="K44" s="215">
        <f t="shared" si="1"/>
        <v>0</v>
      </c>
      <c r="L44" s="215">
        <f t="shared" si="1"/>
        <v>0</v>
      </c>
    </row>
    <row r="45" spans="1:15" hidden="1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0</v>
      </c>
      <c r="J45" s="232">
        <v>0</v>
      </c>
      <c r="K45" s="232">
        <v>0</v>
      </c>
      <c r="L45" s="232">
        <v>0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6000</v>
      </c>
      <c r="J46" s="237">
        <f t="shared" si="2"/>
        <v>6000</v>
      </c>
      <c r="K46" s="236">
        <f t="shared" si="2"/>
        <v>0</v>
      </c>
      <c r="L46" s="236">
        <f t="shared" si="2"/>
        <v>0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6000</v>
      </c>
      <c r="J47" s="216">
        <f t="shared" si="2"/>
        <v>6000</v>
      </c>
      <c r="K47" s="215">
        <f t="shared" si="2"/>
        <v>0</v>
      </c>
      <c r="L47" s="216">
        <f t="shared" si="2"/>
        <v>0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6000</v>
      </c>
      <c r="J48" s="216">
        <f t="shared" si="2"/>
        <v>6000</v>
      </c>
      <c r="K48" s="225">
        <f t="shared" si="2"/>
        <v>0</v>
      </c>
      <c r="L48" s="225">
        <f t="shared" si="2"/>
        <v>0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6000</v>
      </c>
      <c r="J49" s="243">
        <f>SUM(J50:J64)</f>
        <v>6000</v>
      </c>
      <c r="K49" s="244">
        <f>SUM(K50:K64)</f>
        <v>0</v>
      </c>
      <c r="L49" s="244">
        <f>SUM(L50:L64)</f>
        <v>0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6000</v>
      </c>
      <c r="J64" s="232">
        <v>6000</v>
      </c>
      <c r="K64" s="232">
        <v>0</v>
      </c>
      <c r="L64" s="232">
        <v>0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hidden="1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0</v>
      </c>
      <c r="J184" s="256">
        <f>SUM(J185+J238+J303)</f>
        <v>0</v>
      </c>
      <c r="K184" s="216">
        <f>SUM(K185+K238+K303)</f>
        <v>0</v>
      </c>
      <c r="L184" s="215">
        <f>SUM(L185+L238+L303)</f>
        <v>0</v>
      </c>
      <c r="M184" s="1"/>
    </row>
    <row r="185" spans="1:13" ht="25.5" hidden="1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0</v>
      </c>
      <c r="J185" s="236">
        <f>SUM(J186+J209+J216+J228+J232)</f>
        <v>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hidden="1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0</v>
      </c>
      <c r="J186" s="256">
        <f>SUM(J187+J190+J195+J201+J206)</f>
        <v>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6000</v>
      </c>
      <c r="J368" s="267">
        <f>SUM(J34+J184)</f>
        <v>6000</v>
      </c>
      <c r="K368" s="267">
        <f>SUM(K34+K184)</f>
        <v>0</v>
      </c>
      <c r="L368" s="267">
        <f>SUM(L34+L184)</f>
        <v>0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4.7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0:G370"/>
  </mergeCells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1DEE-5FAC-4CA3-BF32-81FAD938A71D}">
  <sheetPr>
    <pageSetUpPr fitToPage="1"/>
  </sheetPr>
  <dimension ref="A1:S374"/>
  <sheetViews>
    <sheetView topLeftCell="A10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370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371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>
      <c r="A27" s="376" t="s">
        <v>372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373</v>
      </c>
      <c r="L27" s="190"/>
      <c r="M27" s="185"/>
    </row>
    <row r="28" spans="1:13">
      <c r="F28" s="172"/>
      <c r="G28" s="195" t="s">
        <v>18</v>
      </c>
      <c r="H28" s="196" t="s">
        <v>200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374</v>
      </c>
      <c r="J29" s="200" t="s">
        <v>375</v>
      </c>
      <c r="K29" s="190" t="s">
        <v>21</v>
      </c>
      <c r="L29" s="190" t="s">
        <v>21</v>
      </c>
      <c r="M29" s="185"/>
    </row>
    <row r="30" spans="1:13">
      <c r="A30" s="365" t="s">
        <v>201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 hidden="1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0</v>
      </c>
      <c r="J34" s="215">
        <f>SUM(J35+J46+J65+J86+J93+J113+J139+J158+J168)</f>
        <v>0</v>
      </c>
      <c r="K34" s="216">
        <f>SUM(K35+K46+K65+K86+K93+K113+K139+K158+K168)</f>
        <v>0</v>
      </c>
      <c r="L34" s="215">
        <f>SUM(L35+L46+L65+L86+L93+L113+L139+L158+L168)</f>
        <v>0</v>
      </c>
      <c r="M34" s="217"/>
      <c r="N34" s="217"/>
      <c r="O34" s="217"/>
    </row>
    <row r="35" spans="1:15" ht="17.25" hidden="1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0</v>
      </c>
      <c r="J35" s="215">
        <f>SUM(J36+J42)</f>
        <v>0</v>
      </c>
      <c r="K35" s="224">
        <f>SUM(K36+K42)</f>
        <v>0</v>
      </c>
      <c r="L35" s="225">
        <f>SUM(L36+L42)</f>
        <v>0</v>
      </c>
      <c r="M35" s="1"/>
    </row>
    <row r="36" spans="1:15" hidden="1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0</v>
      </c>
      <c r="J36" s="215">
        <f>SUM(J37)</f>
        <v>0</v>
      </c>
      <c r="K36" s="216">
        <f>SUM(K37)</f>
        <v>0</v>
      </c>
      <c r="L36" s="215">
        <f>SUM(L37)</f>
        <v>0</v>
      </c>
    </row>
    <row r="37" spans="1:15" hidden="1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0</v>
      </c>
      <c r="J37" s="215">
        <f t="shared" ref="J37:L38" si="0">SUM(J38)</f>
        <v>0</v>
      </c>
      <c r="K37" s="215">
        <f t="shared" si="0"/>
        <v>0</v>
      </c>
      <c r="L37" s="215">
        <f t="shared" si="0"/>
        <v>0</v>
      </c>
    </row>
    <row r="38" spans="1:15" hidden="1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0</v>
      </c>
      <c r="J38" s="216">
        <f t="shared" si="0"/>
        <v>0</v>
      </c>
      <c r="K38" s="216">
        <f t="shared" si="0"/>
        <v>0</v>
      </c>
      <c r="L38" s="216">
        <f t="shared" si="0"/>
        <v>0</v>
      </c>
    </row>
    <row r="39" spans="1:15" hidden="1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0</v>
      </c>
      <c r="J39" s="232">
        <v>0</v>
      </c>
      <c r="K39" s="232">
        <v>0</v>
      </c>
      <c r="L39" s="232">
        <v>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 hidden="1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0</v>
      </c>
      <c r="J42" s="215">
        <f t="shared" si="1"/>
        <v>0</v>
      </c>
      <c r="K42" s="216">
        <f t="shared" si="1"/>
        <v>0</v>
      </c>
      <c r="L42" s="215">
        <f t="shared" si="1"/>
        <v>0</v>
      </c>
    </row>
    <row r="43" spans="1:15" hidden="1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0</v>
      </c>
      <c r="J43" s="215">
        <f t="shared" si="1"/>
        <v>0</v>
      </c>
      <c r="K43" s="215">
        <f t="shared" si="1"/>
        <v>0</v>
      </c>
      <c r="L43" s="215">
        <f t="shared" si="1"/>
        <v>0</v>
      </c>
    </row>
    <row r="44" spans="1:15" hidden="1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0</v>
      </c>
      <c r="J44" s="215">
        <f t="shared" si="1"/>
        <v>0</v>
      </c>
      <c r="K44" s="215">
        <f t="shared" si="1"/>
        <v>0</v>
      </c>
      <c r="L44" s="215">
        <f t="shared" si="1"/>
        <v>0</v>
      </c>
    </row>
    <row r="45" spans="1:15" hidden="1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0</v>
      </c>
      <c r="J45" s="232">
        <v>0</v>
      </c>
      <c r="K45" s="232">
        <v>0</v>
      </c>
      <c r="L45" s="232">
        <v>0</v>
      </c>
    </row>
    <row r="46" spans="1:15" hidden="1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0</v>
      </c>
      <c r="J46" s="237">
        <f t="shared" si="2"/>
        <v>0</v>
      </c>
      <c r="K46" s="236">
        <f t="shared" si="2"/>
        <v>0</v>
      </c>
      <c r="L46" s="236">
        <f t="shared" si="2"/>
        <v>0</v>
      </c>
    </row>
    <row r="47" spans="1:15" hidden="1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0</v>
      </c>
      <c r="J47" s="216">
        <f t="shared" si="2"/>
        <v>0</v>
      </c>
      <c r="K47" s="215">
        <f t="shared" si="2"/>
        <v>0</v>
      </c>
      <c r="L47" s="216">
        <f t="shared" si="2"/>
        <v>0</v>
      </c>
    </row>
    <row r="48" spans="1:15" hidden="1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0</v>
      </c>
      <c r="J48" s="216">
        <f t="shared" si="2"/>
        <v>0</v>
      </c>
      <c r="K48" s="225">
        <f t="shared" si="2"/>
        <v>0</v>
      </c>
      <c r="L48" s="225">
        <f t="shared" si="2"/>
        <v>0</v>
      </c>
    </row>
    <row r="49" spans="1:13" hidden="1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0</v>
      </c>
      <c r="J49" s="243">
        <f>SUM(J50:J64)</f>
        <v>0</v>
      </c>
      <c r="K49" s="244">
        <f>SUM(K50:K64)</f>
        <v>0</v>
      </c>
      <c r="L49" s="244">
        <f>SUM(L50:L64)</f>
        <v>0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 hidden="1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0</v>
      </c>
      <c r="J64" s="232">
        <v>0</v>
      </c>
      <c r="K64" s="232">
        <v>0</v>
      </c>
      <c r="L64" s="232">
        <v>0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37500</v>
      </c>
      <c r="J184" s="256">
        <f>SUM(J185+J238+J303)</f>
        <v>37500</v>
      </c>
      <c r="K184" s="216">
        <f>SUM(K185+K238+K303)</f>
        <v>0</v>
      </c>
      <c r="L184" s="215">
        <f>SUM(L185+L238+L303)</f>
        <v>0</v>
      </c>
      <c r="M184" s="1"/>
    </row>
    <row r="185" spans="1:13" ht="25.5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37500</v>
      </c>
      <c r="J185" s="236">
        <f>SUM(J186+J209+J216+J228+J232)</f>
        <v>37500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37500</v>
      </c>
      <c r="J186" s="256">
        <f>SUM(J187+J190+J195+J201+J206)</f>
        <v>37500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37500</v>
      </c>
      <c r="J190" s="258">
        <f>J191</f>
        <v>37500</v>
      </c>
      <c r="K190" s="237">
        <f>K191</f>
        <v>0</v>
      </c>
      <c r="L190" s="236">
        <f>L191</f>
        <v>0</v>
      </c>
    </row>
    <row r="191" spans="1:13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37500</v>
      </c>
      <c r="J191" s="256">
        <f>SUM(J192:J194)</f>
        <v>37500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37500</v>
      </c>
      <c r="J194" s="231">
        <v>37500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37500</v>
      </c>
      <c r="J368" s="267">
        <f>SUM(J34+J184)</f>
        <v>37500</v>
      </c>
      <c r="K368" s="267">
        <f>SUM(K34+K184)</f>
        <v>0</v>
      </c>
      <c r="L368" s="267">
        <f>SUM(L34+L184)</f>
        <v>0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5.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K370:L370"/>
    <mergeCell ref="K371:L371"/>
    <mergeCell ref="D370:G370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4"/>
  <sheetViews>
    <sheetView topLeftCell="A9" zoomScale="120" zoomScaleNormal="120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 customWidth="1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15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202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203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482300</v>
      </c>
      <c r="J34" s="215">
        <f>SUM(J35+J46+J65+J86+J93+J113+J139+J158+J168)</f>
        <v>281200</v>
      </c>
      <c r="K34" s="216">
        <f>SUM(K35+K46+K65+K86+K93+K113+K139+K158+K168)</f>
        <v>279301.39999999997</v>
      </c>
      <c r="L34" s="215">
        <f>SUM(L35+L46+L65+L86+L93+L113+L139+L158+L168)</f>
        <v>279301.39999999997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470500</v>
      </c>
      <c r="J35" s="215">
        <f>SUM(J36+J42)</f>
        <v>275000</v>
      </c>
      <c r="K35" s="224">
        <f>SUM(K36+K42)</f>
        <v>275000</v>
      </c>
      <c r="L35" s="225">
        <f>SUM(L36+L42)</f>
        <v>275000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463700</v>
      </c>
      <c r="J36" s="215">
        <f>SUM(J37)</f>
        <v>271000</v>
      </c>
      <c r="K36" s="216">
        <f>SUM(K37)</f>
        <v>271000</v>
      </c>
      <c r="L36" s="215">
        <f>SUM(L37)</f>
        <v>271000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463700</v>
      </c>
      <c r="J37" s="215">
        <f t="shared" ref="J37:L38" si="0">SUM(J38)</f>
        <v>271000</v>
      </c>
      <c r="K37" s="215">
        <f t="shared" si="0"/>
        <v>271000</v>
      </c>
      <c r="L37" s="215">
        <f t="shared" si="0"/>
        <v>271000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463700</v>
      </c>
      <c r="J38" s="216">
        <f t="shared" si="0"/>
        <v>271000</v>
      </c>
      <c r="K38" s="216">
        <f t="shared" si="0"/>
        <v>271000</v>
      </c>
      <c r="L38" s="216">
        <f t="shared" si="0"/>
        <v>271000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463700</v>
      </c>
      <c r="J39" s="232">
        <v>271000</v>
      </c>
      <c r="K39" s="232">
        <v>271000</v>
      </c>
      <c r="L39" s="232">
        <v>271000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6800</v>
      </c>
      <c r="J42" s="215">
        <f t="shared" si="1"/>
        <v>4000</v>
      </c>
      <c r="K42" s="216">
        <f t="shared" si="1"/>
        <v>4000</v>
      </c>
      <c r="L42" s="215">
        <f t="shared" si="1"/>
        <v>4000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6800</v>
      </c>
      <c r="J43" s="215">
        <f t="shared" si="1"/>
        <v>4000</v>
      </c>
      <c r="K43" s="215">
        <f t="shared" si="1"/>
        <v>4000</v>
      </c>
      <c r="L43" s="215">
        <f t="shared" si="1"/>
        <v>4000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6800</v>
      </c>
      <c r="J44" s="215">
        <f t="shared" si="1"/>
        <v>4000</v>
      </c>
      <c r="K44" s="215">
        <f t="shared" si="1"/>
        <v>4000</v>
      </c>
      <c r="L44" s="215">
        <f t="shared" si="1"/>
        <v>4000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6800</v>
      </c>
      <c r="J45" s="232">
        <v>4000</v>
      </c>
      <c r="K45" s="232">
        <v>4000</v>
      </c>
      <c r="L45" s="232">
        <v>4000</v>
      </c>
    </row>
    <row r="46" spans="1:15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9600</v>
      </c>
      <c r="J46" s="237">
        <f t="shared" si="2"/>
        <v>5000</v>
      </c>
      <c r="K46" s="236">
        <f t="shared" si="2"/>
        <v>3333.66</v>
      </c>
      <c r="L46" s="236">
        <f t="shared" si="2"/>
        <v>3333.66</v>
      </c>
    </row>
    <row r="47" spans="1:15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9600</v>
      </c>
      <c r="J47" s="216">
        <f t="shared" si="2"/>
        <v>5000</v>
      </c>
      <c r="K47" s="215">
        <f t="shared" si="2"/>
        <v>3333.66</v>
      </c>
      <c r="L47" s="216">
        <f t="shared" si="2"/>
        <v>3333.66</v>
      </c>
    </row>
    <row r="48" spans="1:15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9600</v>
      </c>
      <c r="J48" s="216">
        <f t="shared" si="2"/>
        <v>5000</v>
      </c>
      <c r="K48" s="225">
        <f t="shared" si="2"/>
        <v>3333.66</v>
      </c>
      <c r="L48" s="225">
        <f t="shared" si="2"/>
        <v>3333.66</v>
      </c>
    </row>
    <row r="49" spans="1:13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9600</v>
      </c>
      <c r="J49" s="243">
        <f>SUM(J50:J64)</f>
        <v>5000</v>
      </c>
      <c r="K49" s="244">
        <f>SUM(K50:K64)</f>
        <v>3333.66</v>
      </c>
      <c r="L49" s="244">
        <f>SUM(L50:L64)</f>
        <v>3333.66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1900</v>
      </c>
      <c r="J59" s="232">
        <v>1200</v>
      </c>
      <c r="K59" s="232">
        <v>624.04</v>
      </c>
      <c r="L59" s="232">
        <v>624.04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1500</v>
      </c>
      <c r="J62" s="232">
        <v>800</v>
      </c>
      <c r="K62" s="232">
        <v>601.39</v>
      </c>
      <c r="L62" s="232">
        <v>601.39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6200</v>
      </c>
      <c r="J64" s="232">
        <v>3000</v>
      </c>
      <c r="K64" s="232">
        <v>2108.23</v>
      </c>
      <c r="L64" s="232">
        <v>2108.23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2200</v>
      </c>
      <c r="J139" s="256">
        <f>SUM(J140+J145+J153)</f>
        <v>1200</v>
      </c>
      <c r="K139" s="216">
        <f>SUM(K140+K145+K153)</f>
        <v>967.74</v>
      </c>
      <c r="L139" s="215">
        <f>SUM(L140+L145+L153)</f>
        <v>967.74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2200</v>
      </c>
      <c r="J153" s="256">
        <f t="shared" si="15"/>
        <v>1200</v>
      </c>
      <c r="K153" s="216">
        <f t="shared" si="15"/>
        <v>967.74</v>
      </c>
      <c r="L153" s="215">
        <f t="shared" si="15"/>
        <v>967.74</v>
      </c>
    </row>
    <row r="154" spans="1:13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2200</v>
      </c>
      <c r="J154" s="271">
        <f t="shared" si="15"/>
        <v>1200</v>
      </c>
      <c r="K154" s="244">
        <f t="shared" si="15"/>
        <v>967.74</v>
      </c>
      <c r="L154" s="243">
        <f t="shared" si="15"/>
        <v>967.74</v>
      </c>
    </row>
    <row r="155" spans="1:13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2200</v>
      </c>
      <c r="J155" s="256">
        <f>SUM(J156:J157)</f>
        <v>1200</v>
      </c>
      <c r="K155" s="216">
        <f>SUM(K156:K157)</f>
        <v>967.74</v>
      </c>
      <c r="L155" s="215">
        <f>SUM(L156:L157)</f>
        <v>967.74</v>
      </c>
    </row>
    <row r="156" spans="1:13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2200</v>
      </c>
      <c r="J156" s="275">
        <v>1200</v>
      </c>
      <c r="K156" s="275">
        <v>967.74</v>
      </c>
      <c r="L156" s="275">
        <v>967.74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hidden="1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0</v>
      </c>
      <c r="J184" s="256">
        <f>SUM(J185+J238+J303)</f>
        <v>0</v>
      </c>
      <c r="K184" s="216">
        <f>SUM(K185+K238+K303)</f>
        <v>0</v>
      </c>
      <c r="L184" s="215">
        <f>SUM(L185+L238+L303)</f>
        <v>0</v>
      </c>
      <c r="M184" s="1"/>
    </row>
    <row r="185" spans="1:13" ht="25.5" hidden="1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0</v>
      </c>
      <c r="J185" s="236">
        <f>SUM(J186+J209+J216+J228+J232)</f>
        <v>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hidden="1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0</v>
      </c>
      <c r="J186" s="256">
        <f>SUM(J187+J190+J195+J201+J206)</f>
        <v>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482300</v>
      </c>
      <c r="J368" s="267">
        <f>SUM(J34+J184)</f>
        <v>281200</v>
      </c>
      <c r="K368" s="267">
        <f>SUM(K34+K184)</f>
        <v>279301.39999999997</v>
      </c>
      <c r="L368" s="267">
        <f>SUM(L34+L184)</f>
        <v>279301.39999999997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1.75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_2"/>
  </protectedRanges>
  <mergeCells count="30">
    <mergeCell ref="G14:K14"/>
    <mergeCell ref="B16:L16"/>
    <mergeCell ref="G18:K18"/>
    <mergeCell ref="G19:K19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  <mergeCell ref="D370:G370"/>
  </mergeCells>
  <pageMargins left="0.78740157480314965" right="0" top="0" bottom="0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sheetPr>
    <pageSetUpPr fitToPage="1"/>
  </sheetPr>
  <dimension ref="A1:S374"/>
  <sheetViews>
    <sheetView topLeftCell="A10" workbookViewId="0">
      <selection activeCell="D373" sqref="D373:G373"/>
    </sheetView>
  </sheetViews>
  <sheetFormatPr defaultRowHeight="15"/>
  <cols>
    <col min="1" max="4" width="2" style="172" customWidth="1"/>
    <col min="5" max="5" width="2.140625" style="172" customWidth="1"/>
    <col min="6" max="6" width="3" style="324" customWidth="1"/>
    <col min="7" max="7" width="34.85546875" style="172" customWidth="1"/>
    <col min="8" max="8" width="3.85546875" style="172" customWidth="1"/>
    <col min="9" max="9" width="10" style="172" customWidth="1"/>
    <col min="10" max="10" width="11.140625" style="172" customWidth="1"/>
    <col min="11" max="11" width="11" style="172" customWidth="1"/>
    <col min="12" max="12" width="10.5703125" style="172" customWidth="1"/>
    <col min="13" max="13" width="0.140625" style="172" hidden="1" customWidth="1"/>
    <col min="14" max="14" width="6.140625" style="172" hidden="1" customWidth="1"/>
    <col min="15" max="15" width="5.5703125" style="172" hidden="1" customWidth="1"/>
    <col min="16" max="16" width="9.140625" style="177"/>
    <col min="17" max="16384" width="9.140625" style="1"/>
  </cols>
  <sheetData>
    <row r="1" spans="1:15">
      <c r="G1" s="173"/>
      <c r="H1" s="174"/>
      <c r="I1" s="175"/>
      <c r="J1" s="325" t="s">
        <v>356</v>
      </c>
      <c r="K1" s="325"/>
      <c r="L1" s="325"/>
      <c r="M1" s="176"/>
      <c r="N1" s="325"/>
      <c r="O1" s="325"/>
    </row>
    <row r="2" spans="1:15">
      <c r="H2" s="174"/>
      <c r="I2" s="177"/>
      <c r="J2" s="325" t="s">
        <v>0</v>
      </c>
      <c r="K2" s="325"/>
      <c r="L2" s="325"/>
      <c r="M2" s="176"/>
      <c r="N2" s="325"/>
      <c r="O2" s="325"/>
    </row>
    <row r="3" spans="1:15">
      <c r="H3" s="178"/>
      <c r="I3" s="174"/>
      <c r="J3" s="325" t="s">
        <v>1</v>
      </c>
      <c r="K3" s="325"/>
      <c r="L3" s="325"/>
      <c r="M3" s="176"/>
      <c r="N3" s="325"/>
      <c r="O3" s="325"/>
    </row>
    <row r="4" spans="1:15">
      <c r="G4" s="179" t="s">
        <v>2</v>
      </c>
      <c r="H4" s="174"/>
      <c r="I4" s="177"/>
      <c r="J4" s="325" t="s">
        <v>3</v>
      </c>
      <c r="K4" s="325"/>
      <c r="L4" s="325"/>
      <c r="M4" s="176"/>
      <c r="N4" s="325"/>
      <c r="O4" s="325"/>
    </row>
    <row r="5" spans="1:15">
      <c r="H5" s="174"/>
      <c r="I5" s="177"/>
      <c r="J5" s="325" t="s">
        <v>368</v>
      </c>
      <c r="K5" s="325"/>
      <c r="L5" s="325"/>
      <c r="M5" s="176"/>
      <c r="N5" s="325"/>
      <c r="O5" s="325"/>
    </row>
    <row r="6" spans="1:15" ht="6" customHeight="1">
      <c r="H6" s="174"/>
      <c r="I6" s="177"/>
      <c r="J6" s="325"/>
      <c r="K6" s="325"/>
      <c r="L6" s="325"/>
      <c r="M6" s="176"/>
      <c r="N6" s="325"/>
      <c r="O6" s="325"/>
    </row>
    <row r="7" spans="1:15" ht="30" customHeight="1">
      <c r="A7" s="377" t="s">
        <v>414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6"/>
    </row>
    <row r="8" spans="1:15" ht="11.25" customHeight="1">
      <c r="G8" s="180"/>
      <c r="H8" s="181"/>
      <c r="I8" s="181"/>
      <c r="J8" s="182"/>
      <c r="K8" s="182"/>
      <c r="L8" s="183"/>
      <c r="M8" s="176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6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6"/>
    </row>
    <row r="11" spans="1:15" ht="7.5" customHeight="1">
      <c r="A11" s="18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176"/>
    </row>
    <row r="12" spans="1:15" ht="15.75" customHeight="1">
      <c r="A12" s="184"/>
      <c r="B12" s="325"/>
      <c r="C12" s="325"/>
      <c r="D12" s="325"/>
      <c r="E12" s="325"/>
      <c r="F12" s="325"/>
      <c r="G12" s="384" t="s">
        <v>5</v>
      </c>
      <c r="H12" s="384"/>
      <c r="I12" s="384"/>
      <c r="J12" s="384"/>
      <c r="K12" s="384"/>
      <c r="L12" s="325"/>
      <c r="M12" s="176"/>
    </row>
    <row r="13" spans="1:15" ht="15.75" customHeight="1">
      <c r="A13" s="385" t="s">
        <v>415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6"/>
    </row>
    <row r="14" spans="1:15" ht="12" customHeight="1">
      <c r="G14" s="380" t="s">
        <v>416</v>
      </c>
      <c r="H14" s="380"/>
      <c r="I14" s="380"/>
      <c r="J14" s="380"/>
      <c r="K14" s="380"/>
      <c r="M14" s="176"/>
    </row>
    <row r="15" spans="1:15">
      <c r="G15" s="386" t="s">
        <v>428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7" t="s">
        <v>426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25"/>
      <c r="H20" s="325"/>
      <c r="I20" s="325"/>
      <c r="J20" s="325"/>
      <c r="K20" s="325"/>
    </row>
    <row r="21" spans="1:13">
      <c r="B21" s="177"/>
      <c r="C21" s="177"/>
      <c r="D21" s="177"/>
      <c r="E21" s="382" t="s">
        <v>8</v>
      </c>
      <c r="F21" s="382"/>
      <c r="G21" s="382"/>
      <c r="H21" s="382"/>
      <c r="I21" s="382"/>
      <c r="J21" s="382"/>
      <c r="K21" s="382"/>
      <c r="L21" s="177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5"/>
    </row>
    <row r="23" spans="1:13">
      <c r="F23" s="172"/>
      <c r="J23" s="186"/>
      <c r="K23" s="187"/>
      <c r="L23" s="188" t="s">
        <v>10</v>
      </c>
      <c r="M23" s="185"/>
    </row>
    <row r="24" spans="1:13">
      <c r="F24" s="172"/>
      <c r="J24" s="189" t="s">
        <v>11</v>
      </c>
      <c r="K24" s="178"/>
      <c r="L24" s="310">
        <v>188773688</v>
      </c>
      <c r="M24" s="185"/>
    </row>
    <row r="25" spans="1:13">
      <c r="E25" s="325"/>
      <c r="F25" s="323"/>
      <c r="I25" s="191"/>
      <c r="J25" s="191"/>
      <c r="K25" s="192" t="s">
        <v>12</v>
      </c>
      <c r="L25" s="190"/>
      <c r="M25" s="185"/>
    </row>
    <row r="26" spans="1:13">
      <c r="A26" s="376" t="s">
        <v>277</v>
      </c>
      <c r="B26" s="376"/>
      <c r="C26" s="376"/>
      <c r="D26" s="376"/>
      <c r="E26" s="376"/>
      <c r="F26" s="376"/>
      <c r="G26" s="376"/>
      <c r="H26" s="376"/>
      <c r="I26" s="376"/>
      <c r="K26" s="192" t="s">
        <v>13</v>
      </c>
      <c r="L26" s="193" t="s">
        <v>14</v>
      </c>
      <c r="M26" s="185"/>
    </row>
    <row r="27" spans="1:13" ht="43.5" customHeight="1">
      <c r="A27" s="376" t="s">
        <v>15</v>
      </c>
      <c r="B27" s="376"/>
      <c r="C27" s="376"/>
      <c r="D27" s="376"/>
      <c r="E27" s="376"/>
      <c r="F27" s="376"/>
      <c r="G27" s="376"/>
      <c r="H27" s="376"/>
      <c r="I27" s="376"/>
      <c r="J27" s="322" t="s">
        <v>16</v>
      </c>
      <c r="K27" s="194" t="s">
        <v>17</v>
      </c>
      <c r="L27" s="190"/>
      <c r="M27" s="185"/>
    </row>
    <row r="28" spans="1:13">
      <c r="F28" s="172"/>
      <c r="G28" s="195" t="s">
        <v>18</v>
      </c>
      <c r="H28" s="196" t="s">
        <v>379</v>
      </c>
      <c r="I28" s="197"/>
      <c r="J28" s="198"/>
      <c r="K28" s="190"/>
      <c r="L28" s="190"/>
      <c r="M28" s="185"/>
    </row>
    <row r="29" spans="1:13">
      <c r="F29" s="172"/>
      <c r="G29" s="364" t="s">
        <v>19</v>
      </c>
      <c r="H29" s="364"/>
      <c r="I29" s="199" t="s">
        <v>20</v>
      </c>
      <c r="J29" s="200" t="s">
        <v>21</v>
      </c>
      <c r="K29" s="190" t="s">
        <v>21</v>
      </c>
      <c r="L29" s="190" t="s">
        <v>21</v>
      </c>
      <c r="M29" s="185"/>
    </row>
    <row r="30" spans="1:13">
      <c r="A30" s="365" t="s">
        <v>380</v>
      </c>
      <c r="B30" s="365"/>
      <c r="C30" s="365"/>
      <c r="D30" s="365"/>
      <c r="E30" s="365"/>
      <c r="F30" s="365"/>
      <c r="G30" s="365"/>
      <c r="H30" s="365"/>
      <c r="I30" s="365"/>
      <c r="J30" s="201"/>
      <c r="K30" s="201"/>
      <c r="L30" s="202" t="s">
        <v>22</v>
      </c>
      <c r="M30" s="203"/>
    </row>
    <row r="31" spans="1:13" ht="27" customHeight="1">
      <c r="A31" s="366" t="s">
        <v>23</v>
      </c>
      <c r="B31" s="367"/>
      <c r="C31" s="367"/>
      <c r="D31" s="367"/>
      <c r="E31" s="367"/>
      <c r="F31" s="367"/>
      <c r="G31" s="370" t="s">
        <v>24</v>
      </c>
      <c r="H31" s="372" t="s">
        <v>25</v>
      </c>
      <c r="I31" s="374" t="s">
        <v>26</v>
      </c>
      <c r="J31" s="375"/>
      <c r="K31" s="356" t="s">
        <v>27</v>
      </c>
      <c r="L31" s="358" t="s">
        <v>28</v>
      </c>
      <c r="M31" s="203"/>
    </row>
    <row r="32" spans="1:13" ht="58.5" customHeight="1">
      <c r="A32" s="368"/>
      <c r="B32" s="369"/>
      <c r="C32" s="369"/>
      <c r="D32" s="369"/>
      <c r="E32" s="369"/>
      <c r="F32" s="369"/>
      <c r="G32" s="371"/>
      <c r="H32" s="373"/>
      <c r="I32" s="204" t="s">
        <v>29</v>
      </c>
      <c r="J32" s="205" t="s">
        <v>30</v>
      </c>
      <c r="K32" s="357"/>
      <c r="L32" s="359"/>
    </row>
    <row r="33" spans="1:15">
      <c r="A33" s="360" t="s">
        <v>17</v>
      </c>
      <c r="B33" s="361"/>
      <c r="C33" s="361"/>
      <c r="D33" s="361"/>
      <c r="E33" s="361"/>
      <c r="F33" s="362"/>
      <c r="G33" s="206">
        <v>2</v>
      </c>
      <c r="H33" s="207">
        <v>3</v>
      </c>
      <c r="I33" s="208" t="s">
        <v>31</v>
      </c>
      <c r="J33" s="209" t="s">
        <v>32</v>
      </c>
      <c r="K33" s="210">
        <v>6</v>
      </c>
      <c r="L33" s="210">
        <v>7</v>
      </c>
    </row>
    <row r="34" spans="1:15">
      <c r="A34" s="211">
        <v>2</v>
      </c>
      <c r="B34" s="211"/>
      <c r="C34" s="212"/>
      <c r="D34" s="213"/>
      <c r="E34" s="211"/>
      <c r="F34" s="214"/>
      <c r="G34" s="213" t="s">
        <v>33</v>
      </c>
      <c r="H34" s="206">
        <v>1</v>
      </c>
      <c r="I34" s="215">
        <f>SUM(I35+I46+I65+I86+I93+I113+I139+I158+I168)</f>
        <v>9500</v>
      </c>
      <c r="J34" s="215">
        <f>SUM(J35+J46+J65+J86+J93+J113+J139+J158+J168)</f>
        <v>9500</v>
      </c>
      <c r="K34" s="216">
        <f>SUM(K35+K46+K65+K86+K93+K113+K139+K158+K168)</f>
        <v>9500</v>
      </c>
      <c r="L34" s="215">
        <f>SUM(L35+L46+L65+L86+L93+L113+L139+L158+L168)</f>
        <v>9500</v>
      </c>
      <c r="M34" s="217"/>
      <c r="N34" s="217"/>
      <c r="O34" s="217"/>
    </row>
    <row r="35" spans="1:15" ht="17.25" customHeight="1">
      <c r="A35" s="211">
        <v>2</v>
      </c>
      <c r="B35" s="218">
        <v>1</v>
      </c>
      <c r="C35" s="219"/>
      <c r="D35" s="220"/>
      <c r="E35" s="221"/>
      <c r="F35" s="222"/>
      <c r="G35" s="223" t="s">
        <v>34</v>
      </c>
      <c r="H35" s="206">
        <v>2</v>
      </c>
      <c r="I35" s="215">
        <f>SUM(I36+I42)</f>
        <v>9500</v>
      </c>
      <c r="J35" s="215">
        <f>SUM(J36+J42)</f>
        <v>9500</v>
      </c>
      <c r="K35" s="224">
        <f>SUM(K36+K42)</f>
        <v>9500</v>
      </c>
      <c r="L35" s="225">
        <f>SUM(L36+L42)</f>
        <v>9500</v>
      </c>
      <c r="M35" s="1"/>
    </row>
    <row r="36" spans="1:15">
      <c r="A36" s="226">
        <v>2</v>
      </c>
      <c r="B36" s="226">
        <v>1</v>
      </c>
      <c r="C36" s="227">
        <v>1</v>
      </c>
      <c r="D36" s="228"/>
      <c r="E36" s="226"/>
      <c r="F36" s="229"/>
      <c r="G36" s="228" t="s">
        <v>35</v>
      </c>
      <c r="H36" s="206">
        <v>3</v>
      </c>
      <c r="I36" s="215">
        <f>SUM(I37)</f>
        <v>9400</v>
      </c>
      <c r="J36" s="215">
        <f>SUM(J37)</f>
        <v>9400</v>
      </c>
      <c r="K36" s="216">
        <f>SUM(K37)</f>
        <v>9400</v>
      </c>
      <c r="L36" s="215">
        <f>SUM(L37)</f>
        <v>9400</v>
      </c>
    </row>
    <row r="37" spans="1:15">
      <c r="A37" s="230">
        <v>2</v>
      </c>
      <c r="B37" s="226">
        <v>1</v>
      </c>
      <c r="C37" s="227">
        <v>1</v>
      </c>
      <c r="D37" s="228">
        <v>1</v>
      </c>
      <c r="E37" s="226"/>
      <c r="F37" s="229"/>
      <c r="G37" s="228" t="s">
        <v>35</v>
      </c>
      <c r="H37" s="206">
        <v>4</v>
      </c>
      <c r="I37" s="215">
        <f>SUM(I38+I40)</f>
        <v>9400</v>
      </c>
      <c r="J37" s="215">
        <f t="shared" ref="J37:L38" si="0">SUM(J38)</f>
        <v>9400</v>
      </c>
      <c r="K37" s="215">
        <f t="shared" si="0"/>
        <v>9400</v>
      </c>
      <c r="L37" s="215">
        <f t="shared" si="0"/>
        <v>9400</v>
      </c>
    </row>
    <row r="38" spans="1:15">
      <c r="A38" s="230">
        <v>2</v>
      </c>
      <c r="B38" s="226">
        <v>1</v>
      </c>
      <c r="C38" s="227">
        <v>1</v>
      </c>
      <c r="D38" s="228">
        <v>1</v>
      </c>
      <c r="E38" s="226">
        <v>1</v>
      </c>
      <c r="F38" s="229"/>
      <c r="G38" s="228" t="s">
        <v>36</v>
      </c>
      <c r="H38" s="206">
        <v>5</v>
      </c>
      <c r="I38" s="216">
        <f>SUM(I39)</f>
        <v>9400</v>
      </c>
      <c r="J38" s="216">
        <f t="shared" si="0"/>
        <v>9400</v>
      </c>
      <c r="K38" s="216">
        <f t="shared" si="0"/>
        <v>9400</v>
      </c>
      <c r="L38" s="216">
        <f t="shared" si="0"/>
        <v>9400</v>
      </c>
    </row>
    <row r="39" spans="1:15">
      <c r="A39" s="230">
        <v>2</v>
      </c>
      <c r="B39" s="226">
        <v>1</v>
      </c>
      <c r="C39" s="227">
        <v>1</v>
      </c>
      <c r="D39" s="228">
        <v>1</v>
      </c>
      <c r="E39" s="226">
        <v>1</v>
      </c>
      <c r="F39" s="229">
        <v>1</v>
      </c>
      <c r="G39" s="228" t="s">
        <v>36</v>
      </c>
      <c r="H39" s="206">
        <v>6</v>
      </c>
      <c r="I39" s="231">
        <v>9400</v>
      </c>
      <c r="J39" s="232">
        <v>9400</v>
      </c>
      <c r="K39" s="232">
        <v>9400</v>
      </c>
      <c r="L39" s="232">
        <v>9400</v>
      </c>
    </row>
    <row r="40" spans="1:15" hidden="1">
      <c r="A40" s="230">
        <v>2</v>
      </c>
      <c r="B40" s="226">
        <v>1</v>
      </c>
      <c r="C40" s="227">
        <v>1</v>
      </c>
      <c r="D40" s="228">
        <v>1</v>
      </c>
      <c r="E40" s="226">
        <v>2</v>
      </c>
      <c r="F40" s="229"/>
      <c r="G40" s="228" t="s">
        <v>37</v>
      </c>
      <c r="H40" s="206">
        <v>7</v>
      </c>
      <c r="I40" s="216">
        <f>I41</f>
        <v>0</v>
      </c>
      <c r="J40" s="216">
        <f>J41</f>
        <v>0</v>
      </c>
      <c r="K40" s="216">
        <f>K41</f>
        <v>0</v>
      </c>
      <c r="L40" s="216">
        <f>L41</f>
        <v>0</v>
      </c>
    </row>
    <row r="41" spans="1:15" hidden="1">
      <c r="A41" s="230">
        <v>2</v>
      </c>
      <c r="B41" s="226">
        <v>1</v>
      </c>
      <c r="C41" s="227">
        <v>1</v>
      </c>
      <c r="D41" s="228">
        <v>1</v>
      </c>
      <c r="E41" s="226">
        <v>2</v>
      </c>
      <c r="F41" s="229">
        <v>1</v>
      </c>
      <c r="G41" s="228" t="s">
        <v>37</v>
      </c>
      <c r="H41" s="206">
        <v>8</v>
      </c>
      <c r="I41" s="232">
        <v>0</v>
      </c>
      <c r="J41" s="233">
        <v>0</v>
      </c>
      <c r="K41" s="232">
        <v>0</v>
      </c>
      <c r="L41" s="233">
        <v>0</v>
      </c>
    </row>
    <row r="42" spans="1:15">
      <c r="A42" s="230">
        <v>2</v>
      </c>
      <c r="B42" s="226">
        <v>1</v>
      </c>
      <c r="C42" s="227">
        <v>2</v>
      </c>
      <c r="D42" s="228"/>
      <c r="E42" s="226"/>
      <c r="F42" s="229"/>
      <c r="G42" s="228" t="s">
        <v>38</v>
      </c>
      <c r="H42" s="206">
        <v>9</v>
      </c>
      <c r="I42" s="216">
        <f t="shared" ref="I42:L44" si="1">I43</f>
        <v>100</v>
      </c>
      <c r="J42" s="215">
        <f t="shared" si="1"/>
        <v>100</v>
      </c>
      <c r="K42" s="216">
        <f t="shared" si="1"/>
        <v>100</v>
      </c>
      <c r="L42" s="215">
        <f t="shared" si="1"/>
        <v>100</v>
      </c>
    </row>
    <row r="43" spans="1:15">
      <c r="A43" s="230">
        <v>2</v>
      </c>
      <c r="B43" s="226">
        <v>1</v>
      </c>
      <c r="C43" s="227">
        <v>2</v>
      </c>
      <c r="D43" s="228">
        <v>1</v>
      </c>
      <c r="E43" s="226"/>
      <c r="F43" s="229"/>
      <c r="G43" s="228" t="s">
        <v>38</v>
      </c>
      <c r="H43" s="206">
        <v>10</v>
      </c>
      <c r="I43" s="216">
        <f t="shared" si="1"/>
        <v>100</v>
      </c>
      <c r="J43" s="215">
        <f t="shared" si="1"/>
        <v>100</v>
      </c>
      <c r="K43" s="215">
        <f t="shared" si="1"/>
        <v>100</v>
      </c>
      <c r="L43" s="215">
        <f t="shared" si="1"/>
        <v>100</v>
      </c>
    </row>
    <row r="44" spans="1:15">
      <c r="A44" s="230">
        <v>2</v>
      </c>
      <c r="B44" s="226">
        <v>1</v>
      </c>
      <c r="C44" s="227">
        <v>2</v>
      </c>
      <c r="D44" s="228">
        <v>1</v>
      </c>
      <c r="E44" s="226">
        <v>1</v>
      </c>
      <c r="F44" s="229"/>
      <c r="G44" s="228" t="s">
        <v>38</v>
      </c>
      <c r="H44" s="206">
        <v>11</v>
      </c>
      <c r="I44" s="215">
        <f t="shared" si="1"/>
        <v>100</v>
      </c>
      <c r="J44" s="215">
        <f t="shared" si="1"/>
        <v>100</v>
      </c>
      <c r="K44" s="215">
        <f t="shared" si="1"/>
        <v>100</v>
      </c>
      <c r="L44" s="215">
        <f t="shared" si="1"/>
        <v>100</v>
      </c>
    </row>
    <row r="45" spans="1:15">
      <c r="A45" s="230">
        <v>2</v>
      </c>
      <c r="B45" s="226">
        <v>1</v>
      </c>
      <c r="C45" s="227">
        <v>2</v>
      </c>
      <c r="D45" s="228">
        <v>1</v>
      </c>
      <c r="E45" s="226">
        <v>1</v>
      </c>
      <c r="F45" s="229">
        <v>1</v>
      </c>
      <c r="G45" s="228" t="s">
        <v>38</v>
      </c>
      <c r="H45" s="206">
        <v>12</v>
      </c>
      <c r="I45" s="233">
        <v>100</v>
      </c>
      <c r="J45" s="232">
        <v>100</v>
      </c>
      <c r="K45" s="232">
        <v>100</v>
      </c>
      <c r="L45" s="232">
        <v>100</v>
      </c>
    </row>
    <row r="46" spans="1:15" hidden="1">
      <c r="A46" s="234">
        <v>2</v>
      </c>
      <c r="B46" s="235">
        <v>2</v>
      </c>
      <c r="C46" s="219"/>
      <c r="D46" s="220"/>
      <c r="E46" s="221"/>
      <c r="F46" s="222"/>
      <c r="G46" s="223" t="s">
        <v>39</v>
      </c>
      <c r="H46" s="206">
        <v>13</v>
      </c>
      <c r="I46" s="236">
        <f t="shared" ref="I46:L48" si="2">I47</f>
        <v>0</v>
      </c>
      <c r="J46" s="237">
        <f t="shared" si="2"/>
        <v>0</v>
      </c>
      <c r="K46" s="236">
        <f t="shared" si="2"/>
        <v>0</v>
      </c>
      <c r="L46" s="236">
        <f t="shared" si="2"/>
        <v>0</v>
      </c>
    </row>
    <row r="47" spans="1:15" hidden="1">
      <c r="A47" s="230">
        <v>2</v>
      </c>
      <c r="B47" s="226">
        <v>2</v>
      </c>
      <c r="C47" s="227">
        <v>1</v>
      </c>
      <c r="D47" s="228"/>
      <c r="E47" s="226"/>
      <c r="F47" s="229"/>
      <c r="G47" s="220" t="s">
        <v>39</v>
      </c>
      <c r="H47" s="206">
        <v>14</v>
      </c>
      <c r="I47" s="215">
        <f t="shared" si="2"/>
        <v>0</v>
      </c>
      <c r="J47" s="216">
        <f t="shared" si="2"/>
        <v>0</v>
      </c>
      <c r="K47" s="215">
        <f t="shared" si="2"/>
        <v>0</v>
      </c>
      <c r="L47" s="216">
        <f t="shared" si="2"/>
        <v>0</v>
      </c>
    </row>
    <row r="48" spans="1:15" hidden="1">
      <c r="A48" s="230">
        <v>2</v>
      </c>
      <c r="B48" s="226">
        <v>2</v>
      </c>
      <c r="C48" s="227">
        <v>1</v>
      </c>
      <c r="D48" s="228">
        <v>1</v>
      </c>
      <c r="E48" s="226"/>
      <c r="F48" s="229"/>
      <c r="G48" s="220" t="s">
        <v>39</v>
      </c>
      <c r="H48" s="206">
        <v>15</v>
      </c>
      <c r="I48" s="215">
        <f t="shared" si="2"/>
        <v>0</v>
      </c>
      <c r="J48" s="216">
        <f t="shared" si="2"/>
        <v>0</v>
      </c>
      <c r="K48" s="225">
        <f t="shared" si="2"/>
        <v>0</v>
      </c>
      <c r="L48" s="225">
        <f t="shared" si="2"/>
        <v>0</v>
      </c>
    </row>
    <row r="49" spans="1:13" hidden="1">
      <c r="A49" s="238">
        <v>2</v>
      </c>
      <c r="B49" s="239">
        <v>2</v>
      </c>
      <c r="C49" s="240">
        <v>1</v>
      </c>
      <c r="D49" s="241">
        <v>1</v>
      </c>
      <c r="E49" s="239">
        <v>1</v>
      </c>
      <c r="F49" s="242"/>
      <c r="G49" s="220" t="s">
        <v>39</v>
      </c>
      <c r="H49" s="206">
        <v>16</v>
      </c>
      <c r="I49" s="243">
        <f>SUM(I50:I64)</f>
        <v>0</v>
      </c>
      <c r="J49" s="243">
        <f>SUM(J50:J64)</f>
        <v>0</v>
      </c>
      <c r="K49" s="244">
        <f>SUM(K50:K64)</f>
        <v>0</v>
      </c>
      <c r="L49" s="244">
        <f>SUM(L50:L64)</f>
        <v>0</v>
      </c>
    </row>
    <row r="50" spans="1:13" hidden="1">
      <c r="A50" s="230">
        <v>2</v>
      </c>
      <c r="B50" s="226">
        <v>2</v>
      </c>
      <c r="C50" s="227">
        <v>1</v>
      </c>
      <c r="D50" s="228">
        <v>1</v>
      </c>
      <c r="E50" s="226">
        <v>1</v>
      </c>
      <c r="F50" s="245">
        <v>1</v>
      </c>
      <c r="G50" s="228" t="s">
        <v>40</v>
      </c>
      <c r="H50" s="206">
        <v>17</v>
      </c>
      <c r="I50" s="232">
        <v>0</v>
      </c>
      <c r="J50" s="232">
        <v>0</v>
      </c>
      <c r="K50" s="232">
        <v>0</v>
      </c>
      <c r="L50" s="232">
        <v>0</v>
      </c>
    </row>
    <row r="51" spans="1:13" ht="25.5" hidden="1" customHeight="1">
      <c r="A51" s="230">
        <v>2</v>
      </c>
      <c r="B51" s="226">
        <v>2</v>
      </c>
      <c r="C51" s="227">
        <v>1</v>
      </c>
      <c r="D51" s="228">
        <v>1</v>
      </c>
      <c r="E51" s="226">
        <v>1</v>
      </c>
      <c r="F51" s="229">
        <v>2</v>
      </c>
      <c r="G51" s="228" t="s">
        <v>41</v>
      </c>
      <c r="H51" s="206">
        <v>18</v>
      </c>
      <c r="I51" s="232">
        <v>0</v>
      </c>
      <c r="J51" s="232">
        <v>0</v>
      </c>
      <c r="K51" s="232">
        <v>0</v>
      </c>
      <c r="L51" s="232">
        <v>0</v>
      </c>
      <c r="M51" s="1"/>
    </row>
    <row r="52" spans="1:13" ht="25.5" hidden="1" customHeight="1">
      <c r="A52" s="230">
        <v>2</v>
      </c>
      <c r="B52" s="226">
        <v>2</v>
      </c>
      <c r="C52" s="227">
        <v>1</v>
      </c>
      <c r="D52" s="228">
        <v>1</v>
      </c>
      <c r="E52" s="226">
        <v>1</v>
      </c>
      <c r="F52" s="229">
        <v>5</v>
      </c>
      <c r="G52" s="228" t="s">
        <v>42</v>
      </c>
      <c r="H52" s="206">
        <v>19</v>
      </c>
      <c r="I52" s="232">
        <v>0</v>
      </c>
      <c r="J52" s="232">
        <v>0</v>
      </c>
      <c r="K52" s="232">
        <v>0</v>
      </c>
      <c r="L52" s="232">
        <v>0</v>
      </c>
      <c r="M52" s="1"/>
    </row>
    <row r="53" spans="1:13" ht="25.5" hidden="1" customHeight="1">
      <c r="A53" s="230">
        <v>2</v>
      </c>
      <c r="B53" s="226">
        <v>2</v>
      </c>
      <c r="C53" s="227">
        <v>1</v>
      </c>
      <c r="D53" s="228">
        <v>1</v>
      </c>
      <c r="E53" s="226">
        <v>1</v>
      </c>
      <c r="F53" s="229">
        <v>6</v>
      </c>
      <c r="G53" s="228" t="s">
        <v>43</v>
      </c>
      <c r="H53" s="206">
        <v>20</v>
      </c>
      <c r="I53" s="232">
        <v>0</v>
      </c>
      <c r="J53" s="232">
        <v>0</v>
      </c>
      <c r="K53" s="232">
        <v>0</v>
      </c>
      <c r="L53" s="232">
        <v>0</v>
      </c>
      <c r="M53" s="1"/>
    </row>
    <row r="54" spans="1:13" ht="25.5" hidden="1" customHeight="1">
      <c r="A54" s="246">
        <v>2</v>
      </c>
      <c r="B54" s="221">
        <v>2</v>
      </c>
      <c r="C54" s="219">
        <v>1</v>
      </c>
      <c r="D54" s="220">
        <v>1</v>
      </c>
      <c r="E54" s="221">
        <v>1</v>
      </c>
      <c r="F54" s="222">
        <v>7</v>
      </c>
      <c r="G54" s="220" t="s">
        <v>44</v>
      </c>
      <c r="H54" s="206">
        <v>21</v>
      </c>
      <c r="I54" s="232">
        <v>0</v>
      </c>
      <c r="J54" s="232">
        <v>0</v>
      </c>
      <c r="K54" s="232">
        <v>0</v>
      </c>
      <c r="L54" s="232">
        <v>0</v>
      </c>
      <c r="M54" s="1"/>
    </row>
    <row r="55" spans="1:13" hidden="1">
      <c r="A55" s="230">
        <v>2</v>
      </c>
      <c r="B55" s="226">
        <v>2</v>
      </c>
      <c r="C55" s="227">
        <v>1</v>
      </c>
      <c r="D55" s="228">
        <v>1</v>
      </c>
      <c r="E55" s="226">
        <v>1</v>
      </c>
      <c r="F55" s="229">
        <v>11</v>
      </c>
      <c r="G55" s="228" t="s">
        <v>45</v>
      </c>
      <c r="H55" s="206">
        <v>22</v>
      </c>
      <c r="I55" s="233">
        <v>0</v>
      </c>
      <c r="J55" s="232">
        <v>0</v>
      </c>
      <c r="K55" s="232">
        <v>0</v>
      </c>
      <c r="L55" s="232">
        <v>0</v>
      </c>
    </row>
    <row r="56" spans="1:13" ht="25.5" hidden="1" customHeight="1">
      <c r="A56" s="238">
        <v>2</v>
      </c>
      <c r="B56" s="247">
        <v>2</v>
      </c>
      <c r="C56" s="248">
        <v>1</v>
      </c>
      <c r="D56" s="248">
        <v>1</v>
      </c>
      <c r="E56" s="248">
        <v>1</v>
      </c>
      <c r="F56" s="249">
        <v>12</v>
      </c>
      <c r="G56" s="250" t="s">
        <v>46</v>
      </c>
      <c r="H56" s="206">
        <v>23</v>
      </c>
      <c r="I56" s="251">
        <v>0</v>
      </c>
      <c r="J56" s="232">
        <v>0</v>
      </c>
      <c r="K56" s="232">
        <v>0</v>
      </c>
      <c r="L56" s="232">
        <v>0</v>
      </c>
      <c r="M56" s="1"/>
    </row>
    <row r="57" spans="1:13" ht="25.5" hidden="1" customHeight="1">
      <c r="A57" s="230">
        <v>2</v>
      </c>
      <c r="B57" s="226">
        <v>2</v>
      </c>
      <c r="C57" s="227">
        <v>1</v>
      </c>
      <c r="D57" s="227">
        <v>1</v>
      </c>
      <c r="E57" s="227">
        <v>1</v>
      </c>
      <c r="F57" s="229">
        <v>14</v>
      </c>
      <c r="G57" s="252" t="s">
        <v>47</v>
      </c>
      <c r="H57" s="206">
        <v>24</v>
      </c>
      <c r="I57" s="233">
        <v>0</v>
      </c>
      <c r="J57" s="233">
        <v>0</v>
      </c>
      <c r="K57" s="233">
        <v>0</v>
      </c>
      <c r="L57" s="233">
        <v>0</v>
      </c>
      <c r="M57" s="1"/>
    </row>
    <row r="58" spans="1:13" ht="25.5" hidden="1" customHeight="1">
      <c r="A58" s="230">
        <v>2</v>
      </c>
      <c r="B58" s="226">
        <v>2</v>
      </c>
      <c r="C58" s="227">
        <v>1</v>
      </c>
      <c r="D58" s="227">
        <v>1</v>
      </c>
      <c r="E58" s="227">
        <v>1</v>
      </c>
      <c r="F58" s="229">
        <v>15</v>
      </c>
      <c r="G58" s="228" t="s">
        <v>48</v>
      </c>
      <c r="H58" s="206">
        <v>25</v>
      </c>
      <c r="I58" s="233">
        <v>0</v>
      </c>
      <c r="J58" s="232">
        <v>0</v>
      </c>
      <c r="K58" s="232">
        <v>0</v>
      </c>
      <c r="L58" s="232">
        <v>0</v>
      </c>
      <c r="M58" s="1"/>
    </row>
    <row r="59" spans="1:13" hidden="1">
      <c r="A59" s="230">
        <v>2</v>
      </c>
      <c r="B59" s="226">
        <v>2</v>
      </c>
      <c r="C59" s="227">
        <v>1</v>
      </c>
      <c r="D59" s="227">
        <v>1</v>
      </c>
      <c r="E59" s="227">
        <v>1</v>
      </c>
      <c r="F59" s="229">
        <v>16</v>
      </c>
      <c r="G59" s="228" t="s">
        <v>49</v>
      </c>
      <c r="H59" s="206">
        <v>26</v>
      </c>
      <c r="I59" s="233">
        <v>0</v>
      </c>
      <c r="J59" s="232">
        <v>0</v>
      </c>
      <c r="K59" s="232">
        <v>0</v>
      </c>
      <c r="L59" s="232">
        <v>0</v>
      </c>
    </row>
    <row r="60" spans="1:13" ht="25.5" hidden="1" customHeight="1">
      <c r="A60" s="230">
        <v>2</v>
      </c>
      <c r="B60" s="226">
        <v>2</v>
      </c>
      <c r="C60" s="227">
        <v>1</v>
      </c>
      <c r="D60" s="227">
        <v>1</v>
      </c>
      <c r="E60" s="227">
        <v>1</v>
      </c>
      <c r="F60" s="229">
        <v>17</v>
      </c>
      <c r="G60" s="228" t="s">
        <v>50</v>
      </c>
      <c r="H60" s="206">
        <v>27</v>
      </c>
      <c r="I60" s="233">
        <v>0</v>
      </c>
      <c r="J60" s="233">
        <v>0</v>
      </c>
      <c r="K60" s="233">
        <v>0</v>
      </c>
      <c r="L60" s="233">
        <v>0</v>
      </c>
      <c r="M60" s="1"/>
    </row>
    <row r="61" spans="1:13" hidden="1">
      <c r="A61" s="230">
        <v>2</v>
      </c>
      <c r="B61" s="226">
        <v>2</v>
      </c>
      <c r="C61" s="227">
        <v>1</v>
      </c>
      <c r="D61" s="227">
        <v>1</v>
      </c>
      <c r="E61" s="227">
        <v>1</v>
      </c>
      <c r="F61" s="229">
        <v>20</v>
      </c>
      <c r="G61" s="228" t="s">
        <v>51</v>
      </c>
      <c r="H61" s="206">
        <v>28</v>
      </c>
      <c r="I61" s="233">
        <v>0</v>
      </c>
      <c r="J61" s="232">
        <v>0</v>
      </c>
      <c r="K61" s="232">
        <v>0</v>
      </c>
      <c r="L61" s="232">
        <v>0</v>
      </c>
    </row>
    <row r="62" spans="1:13" ht="25.5" hidden="1" customHeight="1">
      <c r="A62" s="230">
        <v>2</v>
      </c>
      <c r="B62" s="226">
        <v>2</v>
      </c>
      <c r="C62" s="227">
        <v>1</v>
      </c>
      <c r="D62" s="227">
        <v>1</v>
      </c>
      <c r="E62" s="227">
        <v>1</v>
      </c>
      <c r="F62" s="229">
        <v>21</v>
      </c>
      <c r="G62" s="228" t="s">
        <v>52</v>
      </c>
      <c r="H62" s="206">
        <v>29</v>
      </c>
      <c r="I62" s="233">
        <v>0</v>
      </c>
      <c r="J62" s="232">
        <v>0</v>
      </c>
      <c r="K62" s="232">
        <v>0</v>
      </c>
      <c r="L62" s="232">
        <v>0</v>
      </c>
      <c r="M62" s="1"/>
    </row>
    <row r="63" spans="1:13" hidden="1">
      <c r="A63" s="230">
        <v>2</v>
      </c>
      <c r="B63" s="226">
        <v>2</v>
      </c>
      <c r="C63" s="227">
        <v>1</v>
      </c>
      <c r="D63" s="227">
        <v>1</v>
      </c>
      <c r="E63" s="227">
        <v>1</v>
      </c>
      <c r="F63" s="229">
        <v>22</v>
      </c>
      <c r="G63" s="228" t="s">
        <v>53</v>
      </c>
      <c r="H63" s="206">
        <v>30</v>
      </c>
      <c r="I63" s="233">
        <v>0</v>
      </c>
      <c r="J63" s="232">
        <v>0</v>
      </c>
      <c r="K63" s="232">
        <v>0</v>
      </c>
      <c r="L63" s="232">
        <v>0</v>
      </c>
    </row>
    <row r="64" spans="1:13" hidden="1">
      <c r="A64" s="230">
        <v>2</v>
      </c>
      <c r="B64" s="226">
        <v>2</v>
      </c>
      <c r="C64" s="227">
        <v>1</v>
      </c>
      <c r="D64" s="227">
        <v>1</v>
      </c>
      <c r="E64" s="227">
        <v>1</v>
      </c>
      <c r="F64" s="229">
        <v>30</v>
      </c>
      <c r="G64" s="228" t="s">
        <v>54</v>
      </c>
      <c r="H64" s="206">
        <v>31</v>
      </c>
      <c r="I64" s="233">
        <v>0</v>
      </c>
      <c r="J64" s="232">
        <v>0</v>
      </c>
      <c r="K64" s="232">
        <v>0</v>
      </c>
      <c r="L64" s="232">
        <v>0</v>
      </c>
    </row>
    <row r="65" spans="1:15" hidden="1">
      <c r="A65" s="253">
        <v>2</v>
      </c>
      <c r="B65" s="254">
        <v>3</v>
      </c>
      <c r="C65" s="218"/>
      <c r="D65" s="219"/>
      <c r="E65" s="219"/>
      <c r="F65" s="222"/>
      <c r="G65" s="255" t="s">
        <v>55</v>
      </c>
      <c r="H65" s="206">
        <v>32</v>
      </c>
      <c r="I65" s="236">
        <f>I66+I82</f>
        <v>0</v>
      </c>
      <c r="J65" s="236">
        <f>J66+J82</f>
        <v>0</v>
      </c>
      <c r="K65" s="236">
        <f>K66+K82</f>
        <v>0</v>
      </c>
      <c r="L65" s="236">
        <f>L66+L82</f>
        <v>0</v>
      </c>
    </row>
    <row r="66" spans="1:15" hidden="1">
      <c r="A66" s="230">
        <v>2</v>
      </c>
      <c r="B66" s="226">
        <v>3</v>
      </c>
      <c r="C66" s="227">
        <v>1</v>
      </c>
      <c r="D66" s="227"/>
      <c r="E66" s="227"/>
      <c r="F66" s="229"/>
      <c r="G66" s="228" t="s">
        <v>56</v>
      </c>
      <c r="H66" s="206">
        <v>33</v>
      </c>
      <c r="I66" s="215">
        <f>SUM(I67+I72+I77)</f>
        <v>0</v>
      </c>
      <c r="J66" s="256">
        <f>SUM(J67+J72+J77)</f>
        <v>0</v>
      </c>
      <c r="K66" s="216">
        <f>SUM(K67+K72+K77)</f>
        <v>0</v>
      </c>
      <c r="L66" s="215">
        <f>SUM(L67+L72+L77)</f>
        <v>0</v>
      </c>
    </row>
    <row r="67" spans="1:15" hidden="1">
      <c r="A67" s="230">
        <v>2</v>
      </c>
      <c r="B67" s="226">
        <v>3</v>
      </c>
      <c r="C67" s="227">
        <v>1</v>
      </c>
      <c r="D67" s="227">
        <v>1</v>
      </c>
      <c r="E67" s="227"/>
      <c r="F67" s="229"/>
      <c r="G67" s="228" t="s">
        <v>57</v>
      </c>
      <c r="H67" s="206">
        <v>34</v>
      </c>
      <c r="I67" s="215">
        <f>I68</f>
        <v>0</v>
      </c>
      <c r="J67" s="256">
        <f>J68</f>
        <v>0</v>
      </c>
      <c r="K67" s="216">
        <f>K68</f>
        <v>0</v>
      </c>
      <c r="L67" s="215">
        <f>L68</f>
        <v>0</v>
      </c>
    </row>
    <row r="68" spans="1:15" hidden="1">
      <c r="A68" s="230">
        <v>2</v>
      </c>
      <c r="B68" s="226">
        <v>3</v>
      </c>
      <c r="C68" s="227">
        <v>1</v>
      </c>
      <c r="D68" s="227">
        <v>1</v>
      </c>
      <c r="E68" s="227">
        <v>1</v>
      </c>
      <c r="F68" s="229"/>
      <c r="G68" s="228" t="s">
        <v>57</v>
      </c>
      <c r="H68" s="206">
        <v>35</v>
      </c>
      <c r="I68" s="215">
        <f>SUM(I69:I71)</f>
        <v>0</v>
      </c>
      <c r="J68" s="256">
        <f>SUM(J69:J71)</f>
        <v>0</v>
      </c>
      <c r="K68" s="216">
        <f>SUM(K69:K71)</f>
        <v>0</v>
      </c>
      <c r="L68" s="215">
        <f>SUM(L69:L71)</f>
        <v>0</v>
      </c>
    </row>
    <row r="69" spans="1:15" ht="25.5" hidden="1" customHeight="1">
      <c r="A69" s="230">
        <v>2</v>
      </c>
      <c r="B69" s="226">
        <v>3</v>
      </c>
      <c r="C69" s="227">
        <v>1</v>
      </c>
      <c r="D69" s="227">
        <v>1</v>
      </c>
      <c r="E69" s="227">
        <v>1</v>
      </c>
      <c r="F69" s="229">
        <v>1</v>
      </c>
      <c r="G69" s="228" t="s">
        <v>58</v>
      </c>
      <c r="H69" s="206">
        <v>36</v>
      </c>
      <c r="I69" s="233">
        <v>0</v>
      </c>
      <c r="J69" s="233">
        <v>0</v>
      </c>
      <c r="K69" s="233">
        <v>0</v>
      </c>
      <c r="L69" s="233">
        <v>0</v>
      </c>
      <c r="M69" s="257"/>
      <c r="N69" s="257"/>
      <c r="O69" s="257"/>
    </row>
    <row r="70" spans="1:15" ht="25.5" hidden="1" customHeight="1">
      <c r="A70" s="230">
        <v>2</v>
      </c>
      <c r="B70" s="221">
        <v>3</v>
      </c>
      <c r="C70" s="219">
        <v>1</v>
      </c>
      <c r="D70" s="219">
        <v>1</v>
      </c>
      <c r="E70" s="219">
        <v>1</v>
      </c>
      <c r="F70" s="222">
        <v>2</v>
      </c>
      <c r="G70" s="220" t="s">
        <v>59</v>
      </c>
      <c r="H70" s="206">
        <v>37</v>
      </c>
      <c r="I70" s="231">
        <v>0</v>
      </c>
      <c r="J70" s="231">
        <v>0</v>
      </c>
      <c r="K70" s="231">
        <v>0</v>
      </c>
      <c r="L70" s="231">
        <v>0</v>
      </c>
      <c r="M70" s="1"/>
    </row>
    <row r="71" spans="1:15" hidden="1">
      <c r="A71" s="226">
        <v>2</v>
      </c>
      <c r="B71" s="227">
        <v>3</v>
      </c>
      <c r="C71" s="227">
        <v>1</v>
      </c>
      <c r="D71" s="227">
        <v>1</v>
      </c>
      <c r="E71" s="227">
        <v>1</v>
      </c>
      <c r="F71" s="229">
        <v>3</v>
      </c>
      <c r="G71" s="228" t="s">
        <v>60</v>
      </c>
      <c r="H71" s="206">
        <v>38</v>
      </c>
      <c r="I71" s="233">
        <v>0</v>
      </c>
      <c r="J71" s="233">
        <v>0</v>
      </c>
      <c r="K71" s="233">
        <v>0</v>
      </c>
      <c r="L71" s="233">
        <v>0</v>
      </c>
    </row>
    <row r="72" spans="1:15" ht="25.5" hidden="1" customHeight="1">
      <c r="A72" s="221">
        <v>2</v>
      </c>
      <c r="B72" s="219">
        <v>3</v>
      </c>
      <c r="C72" s="219">
        <v>1</v>
      </c>
      <c r="D72" s="219">
        <v>2</v>
      </c>
      <c r="E72" s="219"/>
      <c r="F72" s="222"/>
      <c r="G72" s="220" t="s">
        <v>61</v>
      </c>
      <c r="H72" s="206">
        <v>39</v>
      </c>
      <c r="I72" s="236">
        <f>I73</f>
        <v>0</v>
      </c>
      <c r="J72" s="258">
        <f>J73</f>
        <v>0</v>
      </c>
      <c r="K72" s="237">
        <f>K73</f>
        <v>0</v>
      </c>
      <c r="L72" s="237">
        <f>L73</f>
        <v>0</v>
      </c>
      <c r="M72" s="1"/>
    </row>
    <row r="73" spans="1:15" ht="25.5" hidden="1" customHeight="1">
      <c r="A73" s="239">
        <v>2</v>
      </c>
      <c r="B73" s="240">
        <v>3</v>
      </c>
      <c r="C73" s="240">
        <v>1</v>
      </c>
      <c r="D73" s="240">
        <v>2</v>
      </c>
      <c r="E73" s="240">
        <v>1</v>
      </c>
      <c r="F73" s="242"/>
      <c r="G73" s="220" t="s">
        <v>61</v>
      </c>
      <c r="H73" s="206">
        <v>40</v>
      </c>
      <c r="I73" s="225">
        <f>SUM(I74:I76)</f>
        <v>0</v>
      </c>
      <c r="J73" s="259">
        <f>SUM(J74:J76)</f>
        <v>0</v>
      </c>
      <c r="K73" s="224">
        <f>SUM(K74:K76)</f>
        <v>0</v>
      </c>
      <c r="L73" s="216">
        <f>SUM(L74:L76)</f>
        <v>0</v>
      </c>
      <c r="M73" s="1"/>
    </row>
    <row r="74" spans="1:15" ht="25.5" hidden="1" customHeight="1">
      <c r="A74" s="226">
        <v>2</v>
      </c>
      <c r="B74" s="227">
        <v>3</v>
      </c>
      <c r="C74" s="227">
        <v>1</v>
      </c>
      <c r="D74" s="227">
        <v>2</v>
      </c>
      <c r="E74" s="227">
        <v>1</v>
      </c>
      <c r="F74" s="229">
        <v>1</v>
      </c>
      <c r="G74" s="230" t="s">
        <v>58</v>
      </c>
      <c r="H74" s="206">
        <v>41</v>
      </c>
      <c r="I74" s="233">
        <v>0</v>
      </c>
      <c r="J74" s="233">
        <v>0</v>
      </c>
      <c r="K74" s="233">
        <v>0</v>
      </c>
      <c r="L74" s="233">
        <v>0</v>
      </c>
      <c r="M74" s="257"/>
      <c r="N74" s="257"/>
      <c r="O74" s="257"/>
    </row>
    <row r="75" spans="1:15" ht="25.5" hidden="1" customHeight="1">
      <c r="A75" s="226">
        <v>2</v>
      </c>
      <c r="B75" s="227">
        <v>3</v>
      </c>
      <c r="C75" s="227">
        <v>1</v>
      </c>
      <c r="D75" s="227">
        <v>2</v>
      </c>
      <c r="E75" s="227">
        <v>1</v>
      </c>
      <c r="F75" s="229">
        <v>2</v>
      </c>
      <c r="G75" s="230" t="s">
        <v>59</v>
      </c>
      <c r="H75" s="206">
        <v>42</v>
      </c>
      <c r="I75" s="233">
        <v>0</v>
      </c>
      <c r="J75" s="233">
        <v>0</v>
      </c>
      <c r="K75" s="233">
        <v>0</v>
      </c>
      <c r="L75" s="233">
        <v>0</v>
      </c>
      <c r="M75" s="1"/>
    </row>
    <row r="76" spans="1:15" hidden="1">
      <c r="A76" s="226">
        <v>2</v>
      </c>
      <c r="B76" s="227">
        <v>3</v>
      </c>
      <c r="C76" s="227">
        <v>1</v>
      </c>
      <c r="D76" s="227">
        <v>2</v>
      </c>
      <c r="E76" s="227">
        <v>1</v>
      </c>
      <c r="F76" s="229">
        <v>3</v>
      </c>
      <c r="G76" s="230" t="s">
        <v>60</v>
      </c>
      <c r="H76" s="206">
        <v>43</v>
      </c>
      <c r="I76" s="233">
        <v>0</v>
      </c>
      <c r="J76" s="233">
        <v>0</v>
      </c>
      <c r="K76" s="233">
        <v>0</v>
      </c>
      <c r="L76" s="233">
        <v>0</v>
      </c>
    </row>
    <row r="77" spans="1:15" ht="25.5" hidden="1" customHeight="1">
      <c r="A77" s="226">
        <v>2</v>
      </c>
      <c r="B77" s="227">
        <v>3</v>
      </c>
      <c r="C77" s="227">
        <v>1</v>
      </c>
      <c r="D77" s="227">
        <v>3</v>
      </c>
      <c r="E77" s="227"/>
      <c r="F77" s="229"/>
      <c r="G77" s="230" t="s">
        <v>400</v>
      </c>
      <c r="H77" s="206">
        <v>44</v>
      </c>
      <c r="I77" s="215">
        <f>I78</f>
        <v>0</v>
      </c>
      <c r="J77" s="256">
        <f>J78</f>
        <v>0</v>
      </c>
      <c r="K77" s="216">
        <f>K78</f>
        <v>0</v>
      </c>
      <c r="L77" s="216">
        <f>L78</f>
        <v>0</v>
      </c>
      <c r="M77" s="1"/>
    </row>
    <row r="78" spans="1:15" ht="25.5" hidden="1" customHeight="1">
      <c r="A78" s="226">
        <v>2</v>
      </c>
      <c r="B78" s="227">
        <v>3</v>
      </c>
      <c r="C78" s="227">
        <v>1</v>
      </c>
      <c r="D78" s="227">
        <v>3</v>
      </c>
      <c r="E78" s="227">
        <v>1</v>
      </c>
      <c r="F78" s="229"/>
      <c r="G78" s="230" t="s">
        <v>401</v>
      </c>
      <c r="H78" s="206">
        <v>45</v>
      </c>
      <c r="I78" s="215">
        <f>SUM(I79:I81)</f>
        <v>0</v>
      </c>
      <c r="J78" s="256">
        <f>SUM(J79:J81)</f>
        <v>0</v>
      </c>
      <c r="K78" s="216">
        <f>SUM(K79:K81)</f>
        <v>0</v>
      </c>
      <c r="L78" s="216">
        <f>SUM(L79:L81)</f>
        <v>0</v>
      </c>
      <c r="M78" s="1"/>
    </row>
    <row r="79" spans="1:15" hidden="1">
      <c r="A79" s="221">
        <v>2</v>
      </c>
      <c r="B79" s="219">
        <v>3</v>
      </c>
      <c r="C79" s="219">
        <v>1</v>
      </c>
      <c r="D79" s="219">
        <v>3</v>
      </c>
      <c r="E79" s="219">
        <v>1</v>
      </c>
      <c r="F79" s="222">
        <v>1</v>
      </c>
      <c r="G79" s="246" t="s">
        <v>62</v>
      </c>
      <c r="H79" s="206">
        <v>46</v>
      </c>
      <c r="I79" s="231">
        <v>0</v>
      </c>
      <c r="J79" s="231">
        <v>0</v>
      </c>
      <c r="K79" s="231">
        <v>0</v>
      </c>
      <c r="L79" s="231">
        <v>0</v>
      </c>
    </row>
    <row r="80" spans="1:15" hidden="1">
      <c r="A80" s="226">
        <v>2</v>
      </c>
      <c r="B80" s="227">
        <v>3</v>
      </c>
      <c r="C80" s="227">
        <v>1</v>
      </c>
      <c r="D80" s="227">
        <v>3</v>
      </c>
      <c r="E80" s="227">
        <v>1</v>
      </c>
      <c r="F80" s="229">
        <v>2</v>
      </c>
      <c r="G80" s="230" t="s">
        <v>63</v>
      </c>
      <c r="H80" s="206">
        <v>47</v>
      </c>
      <c r="I80" s="233">
        <v>0</v>
      </c>
      <c r="J80" s="233">
        <v>0</v>
      </c>
      <c r="K80" s="233">
        <v>0</v>
      </c>
      <c r="L80" s="233">
        <v>0</v>
      </c>
    </row>
    <row r="81" spans="1:12" hidden="1">
      <c r="A81" s="221">
        <v>2</v>
      </c>
      <c r="B81" s="219">
        <v>3</v>
      </c>
      <c r="C81" s="219">
        <v>1</v>
      </c>
      <c r="D81" s="219">
        <v>3</v>
      </c>
      <c r="E81" s="219">
        <v>1</v>
      </c>
      <c r="F81" s="222">
        <v>3</v>
      </c>
      <c r="G81" s="246" t="s">
        <v>64</v>
      </c>
      <c r="H81" s="206">
        <v>48</v>
      </c>
      <c r="I81" s="231">
        <v>0</v>
      </c>
      <c r="J81" s="231">
        <v>0</v>
      </c>
      <c r="K81" s="231">
        <v>0</v>
      </c>
      <c r="L81" s="231">
        <v>0</v>
      </c>
    </row>
    <row r="82" spans="1:12" hidden="1">
      <c r="A82" s="221">
        <v>2</v>
      </c>
      <c r="B82" s="219">
        <v>3</v>
      </c>
      <c r="C82" s="219">
        <v>2</v>
      </c>
      <c r="D82" s="219"/>
      <c r="E82" s="219"/>
      <c r="F82" s="222"/>
      <c r="G82" s="246" t="s">
        <v>65</v>
      </c>
      <c r="H82" s="206">
        <v>49</v>
      </c>
      <c r="I82" s="215">
        <f t="shared" ref="I82:L83" si="3">I83</f>
        <v>0</v>
      </c>
      <c r="J82" s="215">
        <f t="shared" si="3"/>
        <v>0</v>
      </c>
      <c r="K82" s="215">
        <f t="shared" si="3"/>
        <v>0</v>
      </c>
      <c r="L82" s="215">
        <f t="shared" si="3"/>
        <v>0</v>
      </c>
    </row>
    <row r="83" spans="1:12" hidden="1">
      <c r="A83" s="221">
        <v>2</v>
      </c>
      <c r="B83" s="219">
        <v>3</v>
      </c>
      <c r="C83" s="219">
        <v>2</v>
      </c>
      <c r="D83" s="219">
        <v>1</v>
      </c>
      <c r="E83" s="219"/>
      <c r="F83" s="222"/>
      <c r="G83" s="246" t="s">
        <v>65</v>
      </c>
      <c r="H83" s="206">
        <v>50</v>
      </c>
      <c r="I83" s="215">
        <f t="shared" si="3"/>
        <v>0</v>
      </c>
      <c r="J83" s="215">
        <f t="shared" si="3"/>
        <v>0</v>
      </c>
      <c r="K83" s="215">
        <f t="shared" si="3"/>
        <v>0</v>
      </c>
      <c r="L83" s="215">
        <f t="shared" si="3"/>
        <v>0</v>
      </c>
    </row>
    <row r="84" spans="1:12" hidden="1">
      <c r="A84" s="221">
        <v>2</v>
      </c>
      <c r="B84" s="219">
        <v>3</v>
      </c>
      <c r="C84" s="219">
        <v>2</v>
      </c>
      <c r="D84" s="219">
        <v>1</v>
      </c>
      <c r="E84" s="219">
        <v>1</v>
      </c>
      <c r="F84" s="222"/>
      <c r="G84" s="246" t="s">
        <v>65</v>
      </c>
      <c r="H84" s="206">
        <v>51</v>
      </c>
      <c r="I84" s="215">
        <f>SUM(I85)</f>
        <v>0</v>
      </c>
      <c r="J84" s="215">
        <f>SUM(J85)</f>
        <v>0</v>
      </c>
      <c r="K84" s="215">
        <f>SUM(K85)</f>
        <v>0</v>
      </c>
      <c r="L84" s="215">
        <f>SUM(L85)</f>
        <v>0</v>
      </c>
    </row>
    <row r="85" spans="1:12" hidden="1">
      <c r="A85" s="221">
        <v>2</v>
      </c>
      <c r="B85" s="219">
        <v>3</v>
      </c>
      <c r="C85" s="219">
        <v>2</v>
      </c>
      <c r="D85" s="219">
        <v>1</v>
      </c>
      <c r="E85" s="219">
        <v>1</v>
      </c>
      <c r="F85" s="222">
        <v>1</v>
      </c>
      <c r="G85" s="246" t="s">
        <v>65</v>
      </c>
      <c r="H85" s="206">
        <v>52</v>
      </c>
      <c r="I85" s="233">
        <v>0</v>
      </c>
      <c r="J85" s="233">
        <v>0</v>
      </c>
      <c r="K85" s="233">
        <v>0</v>
      </c>
      <c r="L85" s="233">
        <v>0</v>
      </c>
    </row>
    <row r="86" spans="1:12" hidden="1">
      <c r="A86" s="211">
        <v>2</v>
      </c>
      <c r="B86" s="212">
        <v>4</v>
      </c>
      <c r="C86" s="212"/>
      <c r="D86" s="212"/>
      <c r="E86" s="212"/>
      <c r="F86" s="214"/>
      <c r="G86" s="260" t="s">
        <v>66</v>
      </c>
      <c r="H86" s="206">
        <v>53</v>
      </c>
      <c r="I86" s="215">
        <f t="shared" ref="I86:L88" si="4">I87</f>
        <v>0</v>
      </c>
      <c r="J86" s="256">
        <f t="shared" si="4"/>
        <v>0</v>
      </c>
      <c r="K86" s="216">
        <f t="shared" si="4"/>
        <v>0</v>
      </c>
      <c r="L86" s="216">
        <f t="shared" si="4"/>
        <v>0</v>
      </c>
    </row>
    <row r="87" spans="1:12" hidden="1">
      <c r="A87" s="226">
        <v>2</v>
      </c>
      <c r="B87" s="227">
        <v>4</v>
      </c>
      <c r="C87" s="227">
        <v>1</v>
      </c>
      <c r="D87" s="227"/>
      <c r="E87" s="227"/>
      <c r="F87" s="229"/>
      <c r="G87" s="230" t="s">
        <v>67</v>
      </c>
      <c r="H87" s="206">
        <v>54</v>
      </c>
      <c r="I87" s="215">
        <f t="shared" si="4"/>
        <v>0</v>
      </c>
      <c r="J87" s="256">
        <f t="shared" si="4"/>
        <v>0</v>
      </c>
      <c r="K87" s="216">
        <f t="shared" si="4"/>
        <v>0</v>
      </c>
      <c r="L87" s="216">
        <f t="shared" si="4"/>
        <v>0</v>
      </c>
    </row>
    <row r="88" spans="1:12" hidden="1">
      <c r="A88" s="226">
        <v>2</v>
      </c>
      <c r="B88" s="227">
        <v>4</v>
      </c>
      <c r="C88" s="227">
        <v>1</v>
      </c>
      <c r="D88" s="227">
        <v>1</v>
      </c>
      <c r="E88" s="227"/>
      <c r="F88" s="229"/>
      <c r="G88" s="230" t="s">
        <v>67</v>
      </c>
      <c r="H88" s="206">
        <v>55</v>
      </c>
      <c r="I88" s="215">
        <f t="shared" si="4"/>
        <v>0</v>
      </c>
      <c r="J88" s="256">
        <f t="shared" si="4"/>
        <v>0</v>
      </c>
      <c r="K88" s="216">
        <f t="shared" si="4"/>
        <v>0</v>
      </c>
      <c r="L88" s="216">
        <f t="shared" si="4"/>
        <v>0</v>
      </c>
    </row>
    <row r="89" spans="1:12" hidden="1">
      <c r="A89" s="226">
        <v>2</v>
      </c>
      <c r="B89" s="227">
        <v>4</v>
      </c>
      <c r="C89" s="227">
        <v>1</v>
      </c>
      <c r="D89" s="227">
        <v>1</v>
      </c>
      <c r="E89" s="227">
        <v>1</v>
      </c>
      <c r="F89" s="229"/>
      <c r="G89" s="230" t="s">
        <v>67</v>
      </c>
      <c r="H89" s="206">
        <v>56</v>
      </c>
      <c r="I89" s="215">
        <f>SUM(I90:I92)</f>
        <v>0</v>
      </c>
      <c r="J89" s="256">
        <f>SUM(J90:J92)</f>
        <v>0</v>
      </c>
      <c r="K89" s="216">
        <f>SUM(K90:K92)</f>
        <v>0</v>
      </c>
      <c r="L89" s="216">
        <f>SUM(L90:L92)</f>
        <v>0</v>
      </c>
    </row>
    <row r="90" spans="1:12" hidden="1">
      <c r="A90" s="226">
        <v>2</v>
      </c>
      <c r="B90" s="227">
        <v>4</v>
      </c>
      <c r="C90" s="227">
        <v>1</v>
      </c>
      <c r="D90" s="227">
        <v>1</v>
      </c>
      <c r="E90" s="227">
        <v>1</v>
      </c>
      <c r="F90" s="229">
        <v>1</v>
      </c>
      <c r="G90" s="230" t="s">
        <v>68</v>
      </c>
      <c r="H90" s="206">
        <v>57</v>
      </c>
      <c r="I90" s="233">
        <v>0</v>
      </c>
      <c r="J90" s="233">
        <v>0</v>
      </c>
      <c r="K90" s="233">
        <v>0</v>
      </c>
      <c r="L90" s="233">
        <v>0</v>
      </c>
    </row>
    <row r="91" spans="1:12" hidden="1">
      <c r="A91" s="226">
        <v>2</v>
      </c>
      <c r="B91" s="226">
        <v>4</v>
      </c>
      <c r="C91" s="226">
        <v>1</v>
      </c>
      <c r="D91" s="227">
        <v>1</v>
      </c>
      <c r="E91" s="227">
        <v>1</v>
      </c>
      <c r="F91" s="261">
        <v>2</v>
      </c>
      <c r="G91" s="228" t="s">
        <v>69</v>
      </c>
      <c r="H91" s="206">
        <v>58</v>
      </c>
      <c r="I91" s="233">
        <v>0</v>
      </c>
      <c r="J91" s="233">
        <v>0</v>
      </c>
      <c r="K91" s="233">
        <v>0</v>
      </c>
      <c r="L91" s="233">
        <v>0</v>
      </c>
    </row>
    <row r="92" spans="1:12" hidden="1">
      <c r="A92" s="226">
        <v>2</v>
      </c>
      <c r="B92" s="227">
        <v>4</v>
      </c>
      <c r="C92" s="226">
        <v>1</v>
      </c>
      <c r="D92" s="227">
        <v>1</v>
      </c>
      <c r="E92" s="227">
        <v>1</v>
      </c>
      <c r="F92" s="261">
        <v>3</v>
      </c>
      <c r="G92" s="228" t="s">
        <v>70</v>
      </c>
      <c r="H92" s="206">
        <v>59</v>
      </c>
      <c r="I92" s="233">
        <v>0</v>
      </c>
      <c r="J92" s="233">
        <v>0</v>
      </c>
      <c r="K92" s="233">
        <v>0</v>
      </c>
      <c r="L92" s="233">
        <v>0</v>
      </c>
    </row>
    <row r="93" spans="1:12" hidden="1">
      <c r="A93" s="211">
        <v>2</v>
      </c>
      <c r="B93" s="212">
        <v>5</v>
      </c>
      <c r="C93" s="211"/>
      <c r="D93" s="212"/>
      <c r="E93" s="212"/>
      <c r="F93" s="262"/>
      <c r="G93" s="213" t="s">
        <v>71</v>
      </c>
      <c r="H93" s="206">
        <v>60</v>
      </c>
      <c r="I93" s="215">
        <f>SUM(I94+I99+I104)</f>
        <v>0</v>
      </c>
      <c r="J93" s="256">
        <f>SUM(J94+J99+J104)</f>
        <v>0</v>
      </c>
      <c r="K93" s="216">
        <f>SUM(K94+K99+K104)</f>
        <v>0</v>
      </c>
      <c r="L93" s="216">
        <f>SUM(L94+L99+L104)</f>
        <v>0</v>
      </c>
    </row>
    <row r="94" spans="1:12" hidden="1">
      <c r="A94" s="221">
        <v>2</v>
      </c>
      <c r="B94" s="219">
        <v>5</v>
      </c>
      <c r="C94" s="221">
        <v>1</v>
      </c>
      <c r="D94" s="219"/>
      <c r="E94" s="219"/>
      <c r="F94" s="263"/>
      <c r="G94" s="220" t="s">
        <v>72</v>
      </c>
      <c r="H94" s="206">
        <v>61</v>
      </c>
      <c r="I94" s="236">
        <f t="shared" ref="I94:L95" si="5">I95</f>
        <v>0</v>
      </c>
      <c r="J94" s="258">
        <f t="shared" si="5"/>
        <v>0</v>
      </c>
      <c r="K94" s="237">
        <f t="shared" si="5"/>
        <v>0</v>
      </c>
      <c r="L94" s="237">
        <f t="shared" si="5"/>
        <v>0</v>
      </c>
    </row>
    <row r="95" spans="1:12" hidden="1">
      <c r="A95" s="226">
        <v>2</v>
      </c>
      <c r="B95" s="227">
        <v>5</v>
      </c>
      <c r="C95" s="226">
        <v>1</v>
      </c>
      <c r="D95" s="227">
        <v>1</v>
      </c>
      <c r="E95" s="227"/>
      <c r="F95" s="261"/>
      <c r="G95" s="228" t="s">
        <v>72</v>
      </c>
      <c r="H95" s="206">
        <v>62</v>
      </c>
      <c r="I95" s="215">
        <f t="shared" si="5"/>
        <v>0</v>
      </c>
      <c r="J95" s="256">
        <f t="shared" si="5"/>
        <v>0</v>
      </c>
      <c r="K95" s="216">
        <f t="shared" si="5"/>
        <v>0</v>
      </c>
      <c r="L95" s="216">
        <f t="shared" si="5"/>
        <v>0</v>
      </c>
    </row>
    <row r="96" spans="1:12" hidden="1">
      <c r="A96" s="226">
        <v>2</v>
      </c>
      <c r="B96" s="227">
        <v>5</v>
      </c>
      <c r="C96" s="226">
        <v>1</v>
      </c>
      <c r="D96" s="227">
        <v>1</v>
      </c>
      <c r="E96" s="227">
        <v>1</v>
      </c>
      <c r="F96" s="261"/>
      <c r="G96" s="228" t="s">
        <v>72</v>
      </c>
      <c r="H96" s="206">
        <v>63</v>
      </c>
      <c r="I96" s="215">
        <f>SUM(I97:I98)</f>
        <v>0</v>
      </c>
      <c r="J96" s="256">
        <f>SUM(J97:J98)</f>
        <v>0</v>
      </c>
      <c r="K96" s="216">
        <f>SUM(K97:K98)</f>
        <v>0</v>
      </c>
      <c r="L96" s="216">
        <f>SUM(L97:L98)</f>
        <v>0</v>
      </c>
    </row>
    <row r="97" spans="1:19" ht="25.5" hidden="1" customHeight="1">
      <c r="A97" s="226">
        <v>2</v>
      </c>
      <c r="B97" s="227">
        <v>5</v>
      </c>
      <c r="C97" s="226">
        <v>1</v>
      </c>
      <c r="D97" s="227">
        <v>1</v>
      </c>
      <c r="E97" s="227">
        <v>1</v>
      </c>
      <c r="F97" s="261">
        <v>1</v>
      </c>
      <c r="G97" s="228" t="s">
        <v>73</v>
      </c>
      <c r="H97" s="206">
        <v>64</v>
      </c>
      <c r="I97" s="233">
        <v>0</v>
      </c>
      <c r="J97" s="233">
        <v>0</v>
      </c>
      <c r="K97" s="233">
        <v>0</v>
      </c>
      <c r="L97" s="233">
        <v>0</v>
      </c>
      <c r="M97" s="1"/>
    </row>
    <row r="98" spans="1:19" ht="25.5" hidden="1" customHeight="1">
      <c r="A98" s="226">
        <v>2</v>
      </c>
      <c r="B98" s="227">
        <v>5</v>
      </c>
      <c r="C98" s="226">
        <v>1</v>
      </c>
      <c r="D98" s="227">
        <v>1</v>
      </c>
      <c r="E98" s="227">
        <v>1</v>
      </c>
      <c r="F98" s="261">
        <v>2</v>
      </c>
      <c r="G98" s="228" t="s">
        <v>74</v>
      </c>
      <c r="H98" s="206">
        <v>65</v>
      </c>
      <c r="I98" s="233">
        <v>0</v>
      </c>
      <c r="J98" s="233">
        <v>0</v>
      </c>
      <c r="K98" s="233">
        <v>0</v>
      </c>
      <c r="L98" s="233">
        <v>0</v>
      </c>
      <c r="M98" s="1"/>
    </row>
    <row r="99" spans="1:19" hidden="1">
      <c r="A99" s="226">
        <v>2</v>
      </c>
      <c r="B99" s="227">
        <v>5</v>
      </c>
      <c r="C99" s="226">
        <v>2</v>
      </c>
      <c r="D99" s="227"/>
      <c r="E99" s="227"/>
      <c r="F99" s="261"/>
      <c r="G99" s="228" t="s">
        <v>75</v>
      </c>
      <c r="H99" s="206">
        <v>66</v>
      </c>
      <c r="I99" s="215">
        <f t="shared" ref="I99:L100" si="6">I100</f>
        <v>0</v>
      </c>
      <c r="J99" s="256">
        <f t="shared" si="6"/>
        <v>0</v>
      </c>
      <c r="K99" s="216">
        <f t="shared" si="6"/>
        <v>0</v>
      </c>
      <c r="L99" s="215">
        <f t="shared" si="6"/>
        <v>0</v>
      </c>
    </row>
    <row r="100" spans="1:19" hidden="1">
      <c r="A100" s="230">
        <v>2</v>
      </c>
      <c r="B100" s="226">
        <v>5</v>
      </c>
      <c r="C100" s="227">
        <v>2</v>
      </c>
      <c r="D100" s="228">
        <v>1</v>
      </c>
      <c r="E100" s="226"/>
      <c r="F100" s="261"/>
      <c r="G100" s="228" t="s">
        <v>75</v>
      </c>
      <c r="H100" s="206">
        <v>67</v>
      </c>
      <c r="I100" s="215">
        <f t="shared" si="6"/>
        <v>0</v>
      </c>
      <c r="J100" s="256">
        <f t="shared" si="6"/>
        <v>0</v>
      </c>
      <c r="K100" s="216">
        <f t="shared" si="6"/>
        <v>0</v>
      </c>
      <c r="L100" s="215">
        <f t="shared" si="6"/>
        <v>0</v>
      </c>
    </row>
    <row r="101" spans="1:19" hidden="1">
      <c r="A101" s="230">
        <v>2</v>
      </c>
      <c r="B101" s="226">
        <v>5</v>
      </c>
      <c r="C101" s="227">
        <v>2</v>
      </c>
      <c r="D101" s="228">
        <v>1</v>
      </c>
      <c r="E101" s="226">
        <v>1</v>
      </c>
      <c r="F101" s="261"/>
      <c r="G101" s="228" t="s">
        <v>75</v>
      </c>
      <c r="H101" s="206">
        <v>68</v>
      </c>
      <c r="I101" s="215">
        <f>SUM(I102:I103)</f>
        <v>0</v>
      </c>
      <c r="J101" s="256">
        <f>SUM(J102:J103)</f>
        <v>0</v>
      </c>
      <c r="K101" s="216">
        <f>SUM(K102:K103)</f>
        <v>0</v>
      </c>
      <c r="L101" s="215">
        <f>SUM(L102:L103)</f>
        <v>0</v>
      </c>
    </row>
    <row r="102" spans="1:19" ht="25.5" hidden="1" customHeight="1">
      <c r="A102" s="230">
        <v>2</v>
      </c>
      <c r="B102" s="226">
        <v>5</v>
      </c>
      <c r="C102" s="227">
        <v>2</v>
      </c>
      <c r="D102" s="228">
        <v>1</v>
      </c>
      <c r="E102" s="226">
        <v>1</v>
      </c>
      <c r="F102" s="261">
        <v>1</v>
      </c>
      <c r="G102" s="228" t="s">
        <v>76</v>
      </c>
      <c r="H102" s="206">
        <v>69</v>
      </c>
      <c r="I102" s="233">
        <v>0</v>
      </c>
      <c r="J102" s="233">
        <v>0</v>
      </c>
      <c r="K102" s="233">
        <v>0</v>
      </c>
      <c r="L102" s="233">
        <v>0</v>
      </c>
      <c r="M102" s="1"/>
    </row>
    <row r="103" spans="1:19" ht="25.5" hidden="1" customHeight="1">
      <c r="A103" s="230">
        <v>2</v>
      </c>
      <c r="B103" s="226">
        <v>5</v>
      </c>
      <c r="C103" s="227">
        <v>2</v>
      </c>
      <c r="D103" s="228">
        <v>1</v>
      </c>
      <c r="E103" s="226">
        <v>1</v>
      </c>
      <c r="F103" s="261">
        <v>2</v>
      </c>
      <c r="G103" s="228" t="s">
        <v>77</v>
      </c>
      <c r="H103" s="206">
        <v>70</v>
      </c>
      <c r="I103" s="233">
        <v>0</v>
      </c>
      <c r="J103" s="233">
        <v>0</v>
      </c>
      <c r="K103" s="233">
        <v>0</v>
      </c>
      <c r="L103" s="233">
        <v>0</v>
      </c>
      <c r="M103" s="1"/>
    </row>
    <row r="104" spans="1:19" ht="25.5" hidden="1" customHeight="1">
      <c r="A104" s="230">
        <v>2</v>
      </c>
      <c r="B104" s="226">
        <v>5</v>
      </c>
      <c r="C104" s="227">
        <v>3</v>
      </c>
      <c r="D104" s="228"/>
      <c r="E104" s="226"/>
      <c r="F104" s="261"/>
      <c r="G104" s="228" t="s">
        <v>78</v>
      </c>
      <c r="H104" s="206">
        <v>71</v>
      </c>
      <c r="I104" s="215">
        <f>I105+I109</f>
        <v>0</v>
      </c>
      <c r="J104" s="215">
        <f>J105+J109</f>
        <v>0</v>
      </c>
      <c r="K104" s="215">
        <f>K105+K109</f>
        <v>0</v>
      </c>
      <c r="L104" s="215">
        <f>L105+L109</f>
        <v>0</v>
      </c>
      <c r="M104" s="1"/>
    </row>
    <row r="105" spans="1:19" ht="25.5" hidden="1" customHeight="1">
      <c r="A105" s="230">
        <v>2</v>
      </c>
      <c r="B105" s="226">
        <v>5</v>
      </c>
      <c r="C105" s="227">
        <v>3</v>
      </c>
      <c r="D105" s="228">
        <v>1</v>
      </c>
      <c r="E105" s="226"/>
      <c r="F105" s="261"/>
      <c r="G105" s="228" t="s">
        <v>79</v>
      </c>
      <c r="H105" s="206">
        <v>72</v>
      </c>
      <c r="I105" s="215">
        <f>I106</f>
        <v>0</v>
      </c>
      <c r="J105" s="256">
        <f>J106</f>
        <v>0</v>
      </c>
      <c r="K105" s="216">
        <f>K106</f>
        <v>0</v>
      </c>
      <c r="L105" s="215">
        <f>L106</f>
        <v>0</v>
      </c>
      <c r="M105" s="1"/>
    </row>
    <row r="106" spans="1:19" ht="25.5" hidden="1" customHeight="1">
      <c r="A106" s="238">
        <v>2</v>
      </c>
      <c r="B106" s="239">
        <v>5</v>
      </c>
      <c r="C106" s="240">
        <v>3</v>
      </c>
      <c r="D106" s="241">
        <v>1</v>
      </c>
      <c r="E106" s="239">
        <v>1</v>
      </c>
      <c r="F106" s="264"/>
      <c r="G106" s="241" t="s">
        <v>79</v>
      </c>
      <c r="H106" s="206">
        <v>73</v>
      </c>
      <c r="I106" s="225">
        <f>SUM(I107:I108)</f>
        <v>0</v>
      </c>
      <c r="J106" s="259">
        <f>SUM(J107:J108)</f>
        <v>0</v>
      </c>
      <c r="K106" s="224">
        <f>SUM(K107:K108)</f>
        <v>0</v>
      </c>
      <c r="L106" s="225">
        <f>SUM(L107:L108)</f>
        <v>0</v>
      </c>
      <c r="M106" s="1"/>
    </row>
    <row r="107" spans="1:19" ht="25.5" hidden="1" customHeight="1">
      <c r="A107" s="230">
        <v>2</v>
      </c>
      <c r="B107" s="226">
        <v>5</v>
      </c>
      <c r="C107" s="227">
        <v>3</v>
      </c>
      <c r="D107" s="228">
        <v>1</v>
      </c>
      <c r="E107" s="226">
        <v>1</v>
      </c>
      <c r="F107" s="261">
        <v>1</v>
      </c>
      <c r="G107" s="228" t="s">
        <v>79</v>
      </c>
      <c r="H107" s="206">
        <v>74</v>
      </c>
      <c r="I107" s="233">
        <v>0</v>
      </c>
      <c r="J107" s="233">
        <v>0</v>
      </c>
      <c r="K107" s="233">
        <v>0</v>
      </c>
      <c r="L107" s="233">
        <v>0</v>
      </c>
      <c r="M107" s="1"/>
    </row>
    <row r="108" spans="1:19" ht="25.5" hidden="1" customHeight="1">
      <c r="A108" s="238">
        <v>2</v>
      </c>
      <c r="B108" s="239">
        <v>5</v>
      </c>
      <c r="C108" s="240">
        <v>3</v>
      </c>
      <c r="D108" s="241">
        <v>1</v>
      </c>
      <c r="E108" s="239">
        <v>1</v>
      </c>
      <c r="F108" s="264">
        <v>2</v>
      </c>
      <c r="G108" s="241" t="s">
        <v>80</v>
      </c>
      <c r="H108" s="206">
        <v>75</v>
      </c>
      <c r="I108" s="233">
        <v>0</v>
      </c>
      <c r="J108" s="233">
        <v>0</v>
      </c>
      <c r="K108" s="233">
        <v>0</v>
      </c>
      <c r="L108" s="233">
        <v>0</v>
      </c>
      <c r="M108" s="1"/>
      <c r="S108" s="265"/>
    </row>
    <row r="109" spans="1:19" ht="25.5" hidden="1" customHeight="1">
      <c r="A109" s="238">
        <v>2</v>
      </c>
      <c r="B109" s="239">
        <v>5</v>
      </c>
      <c r="C109" s="240">
        <v>3</v>
      </c>
      <c r="D109" s="241">
        <v>2</v>
      </c>
      <c r="E109" s="239"/>
      <c r="F109" s="264"/>
      <c r="G109" s="241" t="s">
        <v>81</v>
      </c>
      <c r="H109" s="206">
        <v>76</v>
      </c>
      <c r="I109" s="216">
        <f>I110</f>
        <v>0</v>
      </c>
      <c r="J109" s="215">
        <f>J110</f>
        <v>0</v>
      </c>
      <c r="K109" s="215">
        <f>K110</f>
        <v>0</v>
      </c>
      <c r="L109" s="215">
        <f>L110</f>
        <v>0</v>
      </c>
      <c r="M109" s="1"/>
    </row>
    <row r="110" spans="1:19" ht="25.5" hidden="1" customHeight="1">
      <c r="A110" s="238">
        <v>2</v>
      </c>
      <c r="B110" s="239">
        <v>5</v>
      </c>
      <c r="C110" s="240">
        <v>3</v>
      </c>
      <c r="D110" s="241">
        <v>2</v>
      </c>
      <c r="E110" s="239">
        <v>1</v>
      </c>
      <c r="F110" s="264"/>
      <c r="G110" s="241" t="s">
        <v>81</v>
      </c>
      <c r="H110" s="206">
        <v>77</v>
      </c>
      <c r="I110" s="225">
        <f>SUM(I111:I112)</f>
        <v>0</v>
      </c>
      <c r="J110" s="225">
        <f>SUM(J111:J112)</f>
        <v>0</v>
      </c>
      <c r="K110" s="225">
        <f>SUM(K111:K112)</f>
        <v>0</v>
      </c>
      <c r="L110" s="225">
        <f>SUM(L111:L112)</f>
        <v>0</v>
      </c>
      <c r="M110" s="1"/>
    </row>
    <row r="111" spans="1:19" ht="25.5" hidden="1" customHeight="1">
      <c r="A111" s="238">
        <v>2</v>
      </c>
      <c r="B111" s="239">
        <v>5</v>
      </c>
      <c r="C111" s="240">
        <v>3</v>
      </c>
      <c r="D111" s="241">
        <v>2</v>
      </c>
      <c r="E111" s="239">
        <v>1</v>
      </c>
      <c r="F111" s="264">
        <v>1</v>
      </c>
      <c r="G111" s="241" t="s">
        <v>81</v>
      </c>
      <c r="H111" s="206">
        <v>78</v>
      </c>
      <c r="I111" s="233">
        <v>0</v>
      </c>
      <c r="J111" s="233">
        <v>0</v>
      </c>
      <c r="K111" s="233">
        <v>0</v>
      </c>
      <c r="L111" s="233">
        <v>0</v>
      </c>
      <c r="M111" s="1"/>
    </row>
    <row r="112" spans="1:19" hidden="1">
      <c r="A112" s="238">
        <v>2</v>
      </c>
      <c r="B112" s="239">
        <v>5</v>
      </c>
      <c r="C112" s="240">
        <v>3</v>
      </c>
      <c r="D112" s="241">
        <v>2</v>
      </c>
      <c r="E112" s="239">
        <v>1</v>
      </c>
      <c r="F112" s="264">
        <v>2</v>
      </c>
      <c r="G112" s="241" t="s">
        <v>82</v>
      </c>
      <c r="H112" s="206">
        <v>79</v>
      </c>
      <c r="I112" s="233">
        <v>0</v>
      </c>
      <c r="J112" s="233">
        <v>0</v>
      </c>
      <c r="K112" s="233">
        <v>0</v>
      </c>
      <c r="L112" s="233">
        <v>0</v>
      </c>
    </row>
    <row r="113" spans="1:13" hidden="1">
      <c r="A113" s="260">
        <v>2</v>
      </c>
      <c r="B113" s="211">
        <v>6</v>
      </c>
      <c r="C113" s="212"/>
      <c r="D113" s="213"/>
      <c r="E113" s="211"/>
      <c r="F113" s="262"/>
      <c r="G113" s="266" t="s">
        <v>83</v>
      </c>
      <c r="H113" s="206">
        <v>80</v>
      </c>
      <c r="I113" s="215">
        <f>SUM(I114+I119+I123+I127+I131+I135)</f>
        <v>0</v>
      </c>
      <c r="J113" s="215">
        <f>SUM(J114+J119+J123+J127+J131+J135)</f>
        <v>0</v>
      </c>
      <c r="K113" s="215">
        <f>SUM(K114+K119+K123+K127+K131+K135)</f>
        <v>0</v>
      </c>
      <c r="L113" s="215">
        <f>SUM(L114+L119+L123+L127+L131+L135)</f>
        <v>0</v>
      </c>
    </row>
    <row r="114" spans="1:13" hidden="1">
      <c r="A114" s="238">
        <v>2</v>
      </c>
      <c r="B114" s="239">
        <v>6</v>
      </c>
      <c r="C114" s="240">
        <v>1</v>
      </c>
      <c r="D114" s="241"/>
      <c r="E114" s="239"/>
      <c r="F114" s="264"/>
      <c r="G114" s="241" t="s">
        <v>84</v>
      </c>
      <c r="H114" s="206">
        <v>81</v>
      </c>
      <c r="I114" s="225">
        <f t="shared" ref="I114:L115" si="7">I115</f>
        <v>0</v>
      </c>
      <c r="J114" s="259">
        <f t="shared" si="7"/>
        <v>0</v>
      </c>
      <c r="K114" s="224">
        <f t="shared" si="7"/>
        <v>0</v>
      </c>
      <c r="L114" s="225">
        <f t="shared" si="7"/>
        <v>0</v>
      </c>
    </row>
    <row r="115" spans="1:13" hidden="1">
      <c r="A115" s="230">
        <v>2</v>
      </c>
      <c r="B115" s="226">
        <v>6</v>
      </c>
      <c r="C115" s="227">
        <v>1</v>
      </c>
      <c r="D115" s="228">
        <v>1</v>
      </c>
      <c r="E115" s="226"/>
      <c r="F115" s="261"/>
      <c r="G115" s="228" t="s">
        <v>84</v>
      </c>
      <c r="H115" s="206">
        <v>82</v>
      </c>
      <c r="I115" s="215">
        <f t="shared" si="7"/>
        <v>0</v>
      </c>
      <c r="J115" s="256">
        <f t="shared" si="7"/>
        <v>0</v>
      </c>
      <c r="K115" s="216">
        <f t="shared" si="7"/>
        <v>0</v>
      </c>
      <c r="L115" s="215">
        <f t="shared" si="7"/>
        <v>0</v>
      </c>
    </row>
    <row r="116" spans="1:13" hidden="1">
      <c r="A116" s="230">
        <v>2</v>
      </c>
      <c r="B116" s="226">
        <v>6</v>
      </c>
      <c r="C116" s="227">
        <v>1</v>
      </c>
      <c r="D116" s="228">
        <v>1</v>
      </c>
      <c r="E116" s="226">
        <v>1</v>
      </c>
      <c r="F116" s="261"/>
      <c r="G116" s="228" t="s">
        <v>84</v>
      </c>
      <c r="H116" s="206">
        <v>83</v>
      </c>
      <c r="I116" s="215">
        <f>SUM(I117:I118)</f>
        <v>0</v>
      </c>
      <c r="J116" s="256">
        <f>SUM(J117:J118)</f>
        <v>0</v>
      </c>
      <c r="K116" s="216">
        <f>SUM(K117:K118)</f>
        <v>0</v>
      </c>
      <c r="L116" s="215">
        <f>SUM(L117:L118)</f>
        <v>0</v>
      </c>
    </row>
    <row r="117" spans="1:13" hidden="1">
      <c r="A117" s="230">
        <v>2</v>
      </c>
      <c r="B117" s="226">
        <v>6</v>
      </c>
      <c r="C117" s="227">
        <v>1</v>
      </c>
      <c r="D117" s="228">
        <v>1</v>
      </c>
      <c r="E117" s="226">
        <v>1</v>
      </c>
      <c r="F117" s="261">
        <v>1</v>
      </c>
      <c r="G117" s="228" t="s">
        <v>85</v>
      </c>
      <c r="H117" s="206">
        <v>84</v>
      </c>
      <c r="I117" s="233">
        <v>0</v>
      </c>
      <c r="J117" s="233">
        <v>0</v>
      </c>
      <c r="K117" s="233">
        <v>0</v>
      </c>
      <c r="L117" s="233">
        <v>0</v>
      </c>
    </row>
    <row r="118" spans="1:13" hidden="1">
      <c r="A118" s="246">
        <v>2</v>
      </c>
      <c r="B118" s="221">
        <v>6</v>
      </c>
      <c r="C118" s="219">
        <v>1</v>
      </c>
      <c r="D118" s="220">
        <v>1</v>
      </c>
      <c r="E118" s="221">
        <v>1</v>
      </c>
      <c r="F118" s="263">
        <v>2</v>
      </c>
      <c r="G118" s="220" t="s">
        <v>86</v>
      </c>
      <c r="H118" s="206">
        <v>85</v>
      </c>
      <c r="I118" s="231">
        <v>0</v>
      </c>
      <c r="J118" s="231">
        <v>0</v>
      </c>
      <c r="K118" s="231">
        <v>0</v>
      </c>
      <c r="L118" s="231">
        <v>0</v>
      </c>
    </row>
    <row r="119" spans="1:13" ht="25.5" hidden="1" customHeight="1">
      <c r="A119" s="230">
        <v>2</v>
      </c>
      <c r="B119" s="226">
        <v>6</v>
      </c>
      <c r="C119" s="227">
        <v>2</v>
      </c>
      <c r="D119" s="228"/>
      <c r="E119" s="226"/>
      <c r="F119" s="261"/>
      <c r="G119" s="228" t="s">
        <v>87</v>
      </c>
      <c r="H119" s="206">
        <v>86</v>
      </c>
      <c r="I119" s="215">
        <f t="shared" ref="I119:L121" si="8">I120</f>
        <v>0</v>
      </c>
      <c r="J119" s="256">
        <f t="shared" si="8"/>
        <v>0</v>
      </c>
      <c r="K119" s="216">
        <f t="shared" si="8"/>
        <v>0</v>
      </c>
      <c r="L119" s="215">
        <f t="shared" si="8"/>
        <v>0</v>
      </c>
      <c r="M119" s="1"/>
    </row>
    <row r="120" spans="1:13" ht="25.5" hidden="1" customHeight="1">
      <c r="A120" s="230">
        <v>2</v>
      </c>
      <c r="B120" s="226">
        <v>6</v>
      </c>
      <c r="C120" s="227">
        <v>2</v>
      </c>
      <c r="D120" s="228">
        <v>1</v>
      </c>
      <c r="E120" s="226"/>
      <c r="F120" s="261"/>
      <c r="G120" s="228" t="s">
        <v>87</v>
      </c>
      <c r="H120" s="206">
        <v>87</v>
      </c>
      <c r="I120" s="215">
        <f t="shared" si="8"/>
        <v>0</v>
      </c>
      <c r="J120" s="256">
        <f t="shared" si="8"/>
        <v>0</v>
      </c>
      <c r="K120" s="216">
        <f t="shared" si="8"/>
        <v>0</v>
      </c>
      <c r="L120" s="215">
        <f t="shared" si="8"/>
        <v>0</v>
      </c>
      <c r="M120" s="1"/>
    </row>
    <row r="121" spans="1:13" ht="25.5" hidden="1" customHeight="1">
      <c r="A121" s="230">
        <v>2</v>
      </c>
      <c r="B121" s="226">
        <v>6</v>
      </c>
      <c r="C121" s="227">
        <v>2</v>
      </c>
      <c r="D121" s="228">
        <v>1</v>
      </c>
      <c r="E121" s="226">
        <v>1</v>
      </c>
      <c r="F121" s="261"/>
      <c r="G121" s="228" t="s">
        <v>87</v>
      </c>
      <c r="H121" s="206">
        <v>88</v>
      </c>
      <c r="I121" s="267">
        <f t="shared" si="8"/>
        <v>0</v>
      </c>
      <c r="J121" s="268">
        <f t="shared" si="8"/>
        <v>0</v>
      </c>
      <c r="K121" s="269">
        <f t="shared" si="8"/>
        <v>0</v>
      </c>
      <c r="L121" s="267">
        <f t="shared" si="8"/>
        <v>0</v>
      </c>
      <c r="M121" s="1"/>
    </row>
    <row r="122" spans="1:13" ht="25.5" hidden="1" customHeight="1">
      <c r="A122" s="230">
        <v>2</v>
      </c>
      <c r="B122" s="226">
        <v>6</v>
      </c>
      <c r="C122" s="227">
        <v>2</v>
      </c>
      <c r="D122" s="228">
        <v>1</v>
      </c>
      <c r="E122" s="226">
        <v>1</v>
      </c>
      <c r="F122" s="261">
        <v>1</v>
      </c>
      <c r="G122" s="228" t="s">
        <v>87</v>
      </c>
      <c r="H122" s="206">
        <v>89</v>
      </c>
      <c r="I122" s="233">
        <v>0</v>
      </c>
      <c r="J122" s="233">
        <v>0</v>
      </c>
      <c r="K122" s="233">
        <v>0</v>
      </c>
      <c r="L122" s="233">
        <v>0</v>
      </c>
      <c r="M122" s="1"/>
    </row>
    <row r="123" spans="1:13" ht="25.5" hidden="1" customHeight="1">
      <c r="A123" s="246">
        <v>2</v>
      </c>
      <c r="B123" s="221">
        <v>6</v>
      </c>
      <c r="C123" s="219">
        <v>3</v>
      </c>
      <c r="D123" s="220"/>
      <c r="E123" s="221"/>
      <c r="F123" s="263"/>
      <c r="G123" s="220" t="s">
        <v>88</v>
      </c>
      <c r="H123" s="206">
        <v>90</v>
      </c>
      <c r="I123" s="236">
        <f t="shared" ref="I123:L125" si="9">I124</f>
        <v>0</v>
      </c>
      <c r="J123" s="258">
        <f t="shared" si="9"/>
        <v>0</v>
      </c>
      <c r="K123" s="237">
        <f t="shared" si="9"/>
        <v>0</v>
      </c>
      <c r="L123" s="236">
        <f t="shared" si="9"/>
        <v>0</v>
      </c>
      <c r="M123" s="1"/>
    </row>
    <row r="124" spans="1:13" ht="25.5" hidden="1" customHeight="1">
      <c r="A124" s="230">
        <v>2</v>
      </c>
      <c r="B124" s="226">
        <v>6</v>
      </c>
      <c r="C124" s="227">
        <v>3</v>
      </c>
      <c r="D124" s="228">
        <v>1</v>
      </c>
      <c r="E124" s="226"/>
      <c r="F124" s="261"/>
      <c r="G124" s="228" t="s">
        <v>88</v>
      </c>
      <c r="H124" s="206">
        <v>91</v>
      </c>
      <c r="I124" s="215">
        <f t="shared" si="9"/>
        <v>0</v>
      </c>
      <c r="J124" s="256">
        <f t="shared" si="9"/>
        <v>0</v>
      </c>
      <c r="K124" s="216">
        <f t="shared" si="9"/>
        <v>0</v>
      </c>
      <c r="L124" s="215">
        <f t="shared" si="9"/>
        <v>0</v>
      </c>
      <c r="M124" s="1"/>
    </row>
    <row r="125" spans="1:13" ht="25.5" hidden="1" customHeight="1">
      <c r="A125" s="230">
        <v>2</v>
      </c>
      <c r="B125" s="226">
        <v>6</v>
      </c>
      <c r="C125" s="227">
        <v>3</v>
      </c>
      <c r="D125" s="228">
        <v>1</v>
      </c>
      <c r="E125" s="226">
        <v>1</v>
      </c>
      <c r="F125" s="261"/>
      <c r="G125" s="228" t="s">
        <v>88</v>
      </c>
      <c r="H125" s="206">
        <v>92</v>
      </c>
      <c r="I125" s="215">
        <f t="shared" si="9"/>
        <v>0</v>
      </c>
      <c r="J125" s="256">
        <f t="shared" si="9"/>
        <v>0</v>
      </c>
      <c r="K125" s="216">
        <f t="shared" si="9"/>
        <v>0</v>
      </c>
      <c r="L125" s="215">
        <f t="shared" si="9"/>
        <v>0</v>
      </c>
      <c r="M125" s="1"/>
    </row>
    <row r="126" spans="1:13" ht="25.5" hidden="1" customHeight="1">
      <c r="A126" s="230">
        <v>2</v>
      </c>
      <c r="B126" s="226">
        <v>6</v>
      </c>
      <c r="C126" s="227">
        <v>3</v>
      </c>
      <c r="D126" s="228">
        <v>1</v>
      </c>
      <c r="E126" s="226">
        <v>1</v>
      </c>
      <c r="F126" s="261">
        <v>1</v>
      </c>
      <c r="G126" s="228" t="s">
        <v>88</v>
      </c>
      <c r="H126" s="206">
        <v>93</v>
      </c>
      <c r="I126" s="233">
        <v>0</v>
      </c>
      <c r="J126" s="233">
        <v>0</v>
      </c>
      <c r="K126" s="233">
        <v>0</v>
      </c>
      <c r="L126" s="233">
        <v>0</v>
      </c>
      <c r="M126" s="1"/>
    </row>
    <row r="127" spans="1:13" ht="25.5" hidden="1" customHeight="1">
      <c r="A127" s="246">
        <v>2</v>
      </c>
      <c r="B127" s="221">
        <v>6</v>
      </c>
      <c r="C127" s="219">
        <v>4</v>
      </c>
      <c r="D127" s="220"/>
      <c r="E127" s="221"/>
      <c r="F127" s="263"/>
      <c r="G127" s="220" t="s">
        <v>89</v>
      </c>
      <c r="H127" s="206">
        <v>94</v>
      </c>
      <c r="I127" s="236">
        <f t="shared" ref="I127:L129" si="10">I128</f>
        <v>0</v>
      </c>
      <c r="J127" s="258">
        <f t="shared" si="10"/>
        <v>0</v>
      </c>
      <c r="K127" s="237">
        <f t="shared" si="10"/>
        <v>0</v>
      </c>
      <c r="L127" s="236">
        <f t="shared" si="10"/>
        <v>0</v>
      </c>
      <c r="M127" s="1"/>
    </row>
    <row r="128" spans="1:13" ht="25.5" hidden="1" customHeight="1">
      <c r="A128" s="230">
        <v>2</v>
      </c>
      <c r="B128" s="226">
        <v>6</v>
      </c>
      <c r="C128" s="227">
        <v>4</v>
      </c>
      <c r="D128" s="228">
        <v>1</v>
      </c>
      <c r="E128" s="226"/>
      <c r="F128" s="261"/>
      <c r="G128" s="228" t="s">
        <v>89</v>
      </c>
      <c r="H128" s="206">
        <v>95</v>
      </c>
      <c r="I128" s="215">
        <f t="shared" si="10"/>
        <v>0</v>
      </c>
      <c r="J128" s="256">
        <f t="shared" si="10"/>
        <v>0</v>
      </c>
      <c r="K128" s="216">
        <f t="shared" si="10"/>
        <v>0</v>
      </c>
      <c r="L128" s="215">
        <f t="shared" si="10"/>
        <v>0</v>
      </c>
      <c r="M128" s="1"/>
    </row>
    <row r="129" spans="1:13" ht="25.5" hidden="1" customHeight="1">
      <c r="A129" s="230">
        <v>2</v>
      </c>
      <c r="B129" s="226">
        <v>6</v>
      </c>
      <c r="C129" s="227">
        <v>4</v>
      </c>
      <c r="D129" s="228">
        <v>1</v>
      </c>
      <c r="E129" s="226">
        <v>1</v>
      </c>
      <c r="F129" s="261"/>
      <c r="G129" s="228" t="s">
        <v>89</v>
      </c>
      <c r="H129" s="206">
        <v>96</v>
      </c>
      <c r="I129" s="215">
        <f t="shared" si="10"/>
        <v>0</v>
      </c>
      <c r="J129" s="256">
        <f t="shared" si="10"/>
        <v>0</v>
      </c>
      <c r="K129" s="216">
        <f t="shared" si="10"/>
        <v>0</v>
      </c>
      <c r="L129" s="215">
        <f t="shared" si="10"/>
        <v>0</v>
      </c>
      <c r="M129" s="1"/>
    </row>
    <row r="130" spans="1:13" ht="25.5" hidden="1" customHeight="1">
      <c r="A130" s="230">
        <v>2</v>
      </c>
      <c r="B130" s="226">
        <v>6</v>
      </c>
      <c r="C130" s="227">
        <v>4</v>
      </c>
      <c r="D130" s="228">
        <v>1</v>
      </c>
      <c r="E130" s="226">
        <v>1</v>
      </c>
      <c r="F130" s="261">
        <v>1</v>
      </c>
      <c r="G130" s="228" t="s">
        <v>89</v>
      </c>
      <c r="H130" s="206">
        <v>97</v>
      </c>
      <c r="I130" s="233">
        <v>0</v>
      </c>
      <c r="J130" s="233">
        <v>0</v>
      </c>
      <c r="K130" s="233">
        <v>0</v>
      </c>
      <c r="L130" s="233">
        <v>0</v>
      </c>
      <c r="M130" s="1"/>
    </row>
    <row r="131" spans="1:13" ht="25.5" hidden="1" customHeight="1">
      <c r="A131" s="238">
        <v>2</v>
      </c>
      <c r="B131" s="247">
        <v>6</v>
      </c>
      <c r="C131" s="248">
        <v>5</v>
      </c>
      <c r="D131" s="250"/>
      <c r="E131" s="247"/>
      <c r="F131" s="270"/>
      <c r="G131" s="250" t="s">
        <v>90</v>
      </c>
      <c r="H131" s="206">
        <v>98</v>
      </c>
      <c r="I131" s="243">
        <f t="shared" ref="I131:L133" si="11">I132</f>
        <v>0</v>
      </c>
      <c r="J131" s="271">
        <f t="shared" si="11"/>
        <v>0</v>
      </c>
      <c r="K131" s="244">
        <f t="shared" si="11"/>
        <v>0</v>
      </c>
      <c r="L131" s="243">
        <f t="shared" si="11"/>
        <v>0</v>
      </c>
      <c r="M131" s="1"/>
    </row>
    <row r="132" spans="1:13" ht="25.5" hidden="1" customHeight="1">
      <c r="A132" s="230">
        <v>2</v>
      </c>
      <c r="B132" s="226">
        <v>6</v>
      </c>
      <c r="C132" s="227">
        <v>5</v>
      </c>
      <c r="D132" s="228">
        <v>1</v>
      </c>
      <c r="E132" s="226"/>
      <c r="F132" s="261"/>
      <c r="G132" s="250" t="s">
        <v>90</v>
      </c>
      <c r="H132" s="206">
        <v>99</v>
      </c>
      <c r="I132" s="215">
        <f t="shared" si="11"/>
        <v>0</v>
      </c>
      <c r="J132" s="256">
        <f t="shared" si="11"/>
        <v>0</v>
      </c>
      <c r="K132" s="216">
        <f t="shared" si="11"/>
        <v>0</v>
      </c>
      <c r="L132" s="215">
        <f t="shared" si="11"/>
        <v>0</v>
      </c>
      <c r="M132" s="1"/>
    </row>
    <row r="133" spans="1:13" ht="25.5" hidden="1" customHeight="1">
      <c r="A133" s="230">
        <v>2</v>
      </c>
      <c r="B133" s="226">
        <v>6</v>
      </c>
      <c r="C133" s="227">
        <v>5</v>
      </c>
      <c r="D133" s="228">
        <v>1</v>
      </c>
      <c r="E133" s="226">
        <v>1</v>
      </c>
      <c r="F133" s="261"/>
      <c r="G133" s="250" t="s">
        <v>90</v>
      </c>
      <c r="H133" s="206">
        <v>100</v>
      </c>
      <c r="I133" s="215">
        <f t="shared" si="11"/>
        <v>0</v>
      </c>
      <c r="J133" s="256">
        <f t="shared" si="11"/>
        <v>0</v>
      </c>
      <c r="K133" s="216">
        <f t="shared" si="11"/>
        <v>0</v>
      </c>
      <c r="L133" s="215">
        <f t="shared" si="11"/>
        <v>0</v>
      </c>
      <c r="M133" s="1"/>
    </row>
    <row r="134" spans="1:13" ht="25.5" hidden="1" customHeight="1">
      <c r="A134" s="226">
        <v>2</v>
      </c>
      <c r="B134" s="227">
        <v>6</v>
      </c>
      <c r="C134" s="226">
        <v>5</v>
      </c>
      <c r="D134" s="226">
        <v>1</v>
      </c>
      <c r="E134" s="228">
        <v>1</v>
      </c>
      <c r="F134" s="261">
        <v>1</v>
      </c>
      <c r="G134" s="226" t="s">
        <v>91</v>
      </c>
      <c r="H134" s="206">
        <v>101</v>
      </c>
      <c r="I134" s="233">
        <v>0</v>
      </c>
      <c r="J134" s="233">
        <v>0</v>
      </c>
      <c r="K134" s="233">
        <v>0</v>
      </c>
      <c r="L134" s="233">
        <v>0</v>
      </c>
      <c r="M134" s="1"/>
    </row>
    <row r="135" spans="1:13" ht="26.25" hidden="1" customHeight="1">
      <c r="A135" s="230">
        <v>2</v>
      </c>
      <c r="B135" s="227">
        <v>6</v>
      </c>
      <c r="C135" s="226">
        <v>6</v>
      </c>
      <c r="D135" s="227"/>
      <c r="E135" s="228"/>
      <c r="F135" s="229"/>
      <c r="G135" s="272" t="s">
        <v>346</v>
      </c>
      <c r="H135" s="206">
        <v>102</v>
      </c>
      <c r="I135" s="216">
        <f t="shared" ref="I135:L137" si="12">I136</f>
        <v>0</v>
      </c>
      <c r="J135" s="215">
        <f t="shared" si="12"/>
        <v>0</v>
      </c>
      <c r="K135" s="215">
        <f t="shared" si="12"/>
        <v>0</v>
      </c>
      <c r="L135" s="215">
        <f t="shared" si="12"/>
        <v>0</v>
      </c>
      <c r="M135" s="1"/>
    </row>
    <row r="136" spans="1:13" ht="26.25" hidden="1" customHeight="1">
      <c r="A136" s="230">
        <v>2</v>
      </c>
      <c r="B136" s="227">
        <v>6</v>
      </c>
      <c r="C136" s="226">
        <v>6</v>
      </c>
      <c r="D136" s="227">
        <v>1</v>
      </c>
      <c r="E136" s="228"/>
      <c r="F136" s="229"/>
      <c r="G136" s="272" t="s">
        <v>346</v>
      </c>
      <c r="H136" s="273">
        <v>103</v>
      </c>
      <c r="I136" s="215">
        <f t="shared" si="12"/>
        <v>0</v>
      </c>
      <c r="J136" s="215">
        <f t="shared" si="12"/>
        <v>0</v>
      </c>
      <c r="K136" s="215">
        <f t="shared" si="12"/>
        <v>0</v>
      </c>
      <c r="L136" s="215">
        <f t="shared" si="12"/>
        <v>0</v>
      </c>
      <c r="M136" s="1"/>
    </row>
    <row r="137" spans="1:13" ht="26.25" hidden="1" customHeight="1">
      <c r="A137" s="230">
        <v>2</v>
      </c>
      <c r="B137" s="227">
        <v>6</v>
      </c>
      <c r="C137" s="226">
        <v>6</v>
      </c>
      <c r="D137" s="227">
        <v>1</v>
      </c>
      <c r="E137" s="228">
        <v>1</v>
      </c>
      <c r="F137" s="229"/>
      <c r="G137" s="272" t="s">
        <v>346</v>
      </c>
      <c r="H137" s="273">
        <v>104</v>
      </c>
      <c r="I137" s="215">
        <f t="shared" si="12"/>
        <v>0</v>
      </c>
      <c r="J137" s="215">
        <f t="shared" si="12"/>
        <v>0</v>
      </c>
      <c r="K137" s="215">
        <f t="shared" si="12"/>
        <v>0</v>
      </c>
      <c r="L137" s="215">
        <f t="shared" si="12"/>
        <v>0</v>
      </c>
      <c r="M137" s="1"/>
    </row>
    <row r="138" spans="1:13" ht="26.25" hidden="1" customHeight="1">
      <c r="A138" s="230">
        <v>2</v>
      </c>
      <c r="B138" s="227">
        <v>6</v>
      </c>
      <c r="C138" s="226">
        <v>6</v>
      </c>
      <c r="D138" s="227">
        <v>1</v>
      </c>
      <c r="E138" s="228">
        <v>1</v>
      </c>
      <c r="F138" s="229">
        <v>1</v>
      </c>
      <c r="G138" s="187" t="s">
        <v>346</v>
      </c>
      <c r="H138" s="273">
        <v>105</v>
      </c>
      <c r="I138" s="233">
        <v>0</v>
      </c>
      <c r="J138" s="274">
        <v>0</v>
      </c>
      <c r="K138" s="233">
        <v>0</v>
      </c>
      <c r="L138" s="233">
        <v>0</v>
      </c>
      <c r="M138" s="1"/>
    </row>
    <row r="139" spans="1:13" hidden="1">
      <c r="A139" s="260">
        <v>2</v>
      </c>
      <c r="B139" s="211">
        <v>7</v>
      </c>
      <c r="C139" s="211"/>
      <c r="D139" s="212"/>
      <c r="E139" s="212"/>
      <c r="F139" s="214"/>
      <c r="G139" s="213" t="s">
        <v>92</v>
      </c>
      <c r="H139" s="273">
        <v>106</v>
      </c>
      <c r="I139" s="216">
        <f>SUM(I140+I145+I153)</f>
        <v>0</v>
      </c>
      <c r="J139" s="256">
        <f>SUM(J140+J145+J153)</f>
        <v>0</v>
      </c>
      <c r="K139" s="216">
        <f>SUM(K140+K145+K153)</f>
        <v>0</v>
      </c>
      <c r="L139" s="215">
        <f>SUM(L140+L145+L153)</f>
        <v>0</v>
      </c>
    </row>
    <row r="140" spans="1:13" hidden="1">
      <c r="A140" s="230">
        <v>2</v>
      </c>
      <c r="B140" s="226">
        <v>7</v>
      </c>
      <c r="C140" s="226">
        <v>1</v>
      </c>
      <c r="D140" s="227"/>
      <c r="E140" s="227"/>
      <c r="F140" s="229"/>
      <c r="G140" s="228" t="s">
        <v>93</v>
      </c>
      <c r="H140" s="273">
        <v>107</v>
      </c>
      <c r="I140" s="216">
        <f t="shared" ref="I140:L141" si="13">I141</f>
        <v>0</v>
      </c>
      <c r="J140" s="256">
        <f t="shared" si="13"/>
        <v>0</v>
      </c>
      <c r="K140" s="216">
        <f t="shared" si="13"/>
        <v>0</v>
      </c>
      <c r="L140" s="215">
        <f t="shared" si="13"/>
        <v>0</v>
      </c>
    </row>
    <row r="141" spans="1:13" hidden="1">
      <c r="A141" s="230">
        <v>2</v>
      </c>
      <c r="B141" s="226">
        <v>7</v>
      </c>
      <c r="C141" s="226">
        <v>1</v>
      </c>
      <c r="D141" s="227">
        <v>1</v>
      </c>
      <c r="E141" s="227"/>
      <c r="F141" s="229"/>
      <c r="G141" s="228" t="s">
        <v>93</v>
      </c>
      <c r="H141" s="273">
        <v>108</v>
      </c>
      <c r="I141" s="216">
        <f t="shared" si="13"/>
        <v>0</v>
      </c>
      <c r="J141" s="256">
        <f t="shared" si="13"/>
        <v>0</v>
      </c>
      <c r="K141" s="216">
        <f t="shared" si="13"/>
        <v>0</v>
      </c>
      <c r="L141" s="215">
        <f t="shared" si="13"/>
        <v>0</v>
      </c>
    </row>
    <row r="142" spans="1:13" hidden="1">
      <c r="A142" s="230">
        <v>2</v>
      </c>
      <c r="B142" s="226">
        <v>7</v>
      </c>
      <c r="C142" s="226">
        <v>1</v>
      </c>
      <c r="D142" s="227">
        <v>1</v>
      </c>
      <c r="E142" s="227">
        <v>1</v>
      </c>
      <c r="F142" s="229"/>
      <c r="G142" s="228" t="s">
        <v>93</v>
      </c>
      <c r="H142" s="273">
        <v>109</v>
      </c>
      <c r="I142" s="216">
        <f>SUM(I143:I144)</f>
        <v>0</v>
      </c>
      <c r="J142" s="256">
        <f>SUM(J143:J144)</f>
        <v>0</v>
      </c>
      <c r="K142" s="216">
        <f>SUM(K143:K144)</f>
        <v>0</v>
      </c>
      <c r="L142" s="215">
        <f>SUM(L143:L144)</f>
        <v>0</v>
      </c>
    </row>
    <row r="143" spans="1:13" hidden="1">
      <c r="A143" s="246">
        <v>2</v>
      </c>
      <c r="B143" s="221">
        <v>7</v>
      </c>
      <c r="C143" s="246">
        <v>1</v>
      </c>
      <c r="D143" s="226">
        <v>1</v>
      </c>
      <c r="E143" s="219">
        <v>1</v>
      </c>
      <c r="F143" s="222">
        <v>1</v>
      </c>
      <c r="G143" s="220" t="s">
        <v>94</v>
      </c>
      <c r="H143" s="273">
        <v>110</v>
      </c>
      <c r="I143" s="275">
        <v>0</v>
      </c>
      <c r="J143" s="275">
        <v>0</v>
      </c>
      <c r="K143" s="275">
        <v>0</v>
      </c>
      <c r="L143" s="275">
        <v>0</v>
      </c>
    </row>
    <row r="144" spans="1:13" hidden="1">
      <c r="A144" s="226">
        <v>2</v>
      </c>
      <c r="B144" s="226">
        <v>7</v>
      </c>
      <c r="C144" s="230">
        <v>1</v>
      </c>
      <c r="D144" s="226">
        <v>1</v>
      </c>
      <c r="E144" s="227">
        <v>1</v>
      </c>
      <c r="F144" s="229">
        <v>2</v>
      </c>
      <c r="G144" s="228" t="s">
        <v>95</v>
      </c>
      <c r="H144" s="273">
        <v>111</v>
      </c>
      <c r="I144" s="232">
        <v>0</v>
      </c>
      <c r="J144" s="232">
        <v>0</v>
      </c>
      <c r="K144" s="232">
        <v>0</v>
      </c>
      <c r="L144" s="232">
        <v>0</v>
      </c>
    </row>
    <row r="145" spans="1:13" ht="25.5" hidden="1" customHeight="1">
      <c r="A145" s="238">
        <v>2</v>
      </c>
      <c r="B145" s="239">
        <v>7</v>
      </c>
      <c r="C145" s="238">
        <v>2</v>
      </c>
      <c r="D145" s="239"/>
      <c r="E145" s="240"/>
      <c r="F145" s="242"/>
      <c r="G145" s="241" t="s">
        <v>96</v>
      </c>
      <c r="H145" s="273">
        <v>112</v>
      </c>
      <c r="I145" s="224">
        <f t="shared" ref="I145:L146" si="14">I146</f>
        <v>0</v>
      </c>
      <c r="J145" s="259">
        <f t="shared" si="14"/>
        <v>0</v>
      </c>
      <c r="K145" s="224">
        <f t="shared" si="14"/>
        <v>0</v>
      </c>
      <c r="L145" s="225">
        <f t="shared" si="14"/>
        <v>0</v>
      </c>
      <c r="M145" s="1"/>
    </row>
    <row r="146" spans="1:13" ht="25.5" hidden="1" customHeight="1">
      <c r="A146" s="230">
        <v>2</v>
      </c>
      <c r="B146" s="226">
        <v>7</v>
      </c>
      <c r="C146" s="230">
        <v>2</v>
      </c>
      <c r="D146" s="226">
        <v>1</v>
      </c>
      <c r="E146" s="227"/>
      <c r="F146" s="229"/>
      <c r="G146" s="228" t="s">
        <v>97</v>
      </c>
      <c r="H146" s="273">
        <v>113</v>
      </c>
      <c r="I146" s="216">
        <f t="shared" si="14"/>
        <v>0</v>
      </c>
      <c r="J146" s="256">
        <f t="shared" si="14"/>
        <v>0</v>
      </c>
      <c r="K146" s="216">
        <f t="shared" si="14"/>
        <v>0</v>
      </c>
      <c r="L146" s="215">
        <f t="shared" si="14"/>
        <v>0</v>
      </c>
      <c r="M146" s="1"/>
    </row>
    <row r="147" spans="1:13" ht="25.5" hidden="1" customHeight="1">
      <c r="A147" s="230">
        <v>2</v>
      </c>
      <c r="B147" s="226">
        <v>7</v>
      </c>
      <c r="C147" s="230">
        <v>2</v>
      </c>
      <c r="D147" s="226">
        <v>1</v>
      </c>
      <c r="E147" s="227">
        <v>1</v>
      </c>
      <c r="F147" s="229"/>
      <c r="G147" s="228" t="s">
        <v>97</v>
      </c>
      <c r="H147" s="273">
        <v>114</v>
      </c>
      <c r="I147" s="216">
        <f>SUM(I148:I149)</f>
        <v>0</v>
      </c>
      <c r="J147" s="256">
        <f>SUM(J148:J149)</f>
        <v>0</v>
      </c>
      <c r="K147" s="216">
        <f>SUM(K148:K149)</f>
        <v>0</v>
      </c>
      <c r="L147" s="215">
        <f>SUM(L148:L149)</f>
        <v>0</v>
      </c>
      <c r="M147" s="1"/>
    </row>
    <row r="148" spans="1:13" hidden="1">
      <c r="A148" s="230">
        <v>2</v>
      </c>
      <c r="B148" s="226">
        <v>7</v>
      </c>
      <c r="C148" s="230">
        <v>2</v>
      </c>
      <c r="D148" s="226">
        <v>1</v>
      </c>
      <c r="E148" s="227">
        <v>1</v>
      </c>
      <c r="F148" s="229">
        <v>1</v>
      </c>
      <c r="G148" s="228" t="s">
        <v>98</v>
      </c>
      <c r="H148" s="273">
        <v>115</v>
      </c>
      <c r="I148" s="232">
        <v>0</v>
      </c>
      <c r="J148" s="232">
        <v>0</v>
      </c>
      <c r="K148" s="232">
        <v>0</v>
      </c>
      <c r="L148" s="232">
        <v>0</v>
      </c>
    </row>
    <row r="149" spans="1:13" hidden="1">
      <c r="A149" s="230">
        <v>2</v>
      </c>
      <c r="B149" s="226">
        <v>7</v>
      </c>
      <c r="C149" s="230">
        <v>2</v>
      </c>
      <c r="D149" s="226">
        <v>1</v>
      </c>
      <c r="E149" s="227">
        <v>1</v>
      </c>
      <c r="F149" s="229">
        <v>2</v>
      </c>
      <c r="G149" s="228" t="s">
        <v>99</v>
      </c>
      <c r="H149" s="273">
        <v>116</v>
      </c>
      <c r="I149" s="232">
        <v>0</v>
      </c>
      <c r="J149" s="232">
        <v>0</v>
      </c>
      <c r="K149" s="232">
        <v>0</v>
      </c>
      <c r="L149" s="232">
        <v>0</v>
      </c>
    </row>
    <row r="150" spans="1:13" hidden="1">
      <c r="A150" s="230">
        <v>2</v>
      </c>
      <c r="B150" s="226">
        <v>7</v>
      </c>
      <c r="C150" s="230">
        <v>2</v>
      </c>
      <c r="D150" s="226">
        <v>2</v>
      </c>
      <c r="E150" s="227"/>
      <c r="F150" s="229"/>
      <c r="G150" s="228" t="s">
        <v>100</v>
      </c>
      <c r="H150" s="273">
        <v>117</v>
      </c>
      <c r="I150" s="216">
        <f>I151</f>
        <v>0</v>
      </c>
      <c r="J150" s="216">
        <f>J151</f>
        <v>0</v>
      </c>
      <c r="K150" s="216">
        <f>K151</f>
        <v>0</v>
      </c>
      <c r="L150" s="216">
        <f>L151</f>
        <v>0</v>
      </c>
    </row>
    <row r="151" spans="1:13" hidden="1">
      <c r="A151" s="230">
        <v>2</v>
      </c>
      <c r="B151" s="226">
        <v>7</v>
      </c>
      <c r="C151" s="230">
        <v>2</v>
      </c>
      <c r="D151" s="226">
        <v>2</v>
      </c>
      <c r="E151" s="227">
        <v>1</v>
      </c>
      <c r="F151" s="229"/>
      <c r="G151" s="228" t="s">
        <v>100</v>
      </c>
      <c r="H151" s="273">
        <v>118</v>
      </c>
      <c r="I151" s="216">
        <f>SUM(I152)</f>
        <v>0</v>
      </c>
      <c r="J151" s="216">
        <f>SUM(J152)</f>
        <v>0</v>
      </c>
      <c r="K151" s="216">
        <f>SUM(K152)</f>
        <v>0</v>
      </c>
      <c r="L151" s="216">
        <f>SUM(L152)</f>
        <v>0</v>
      </c>
    </row>
    <row r="152" spans="1:13" hidden="1">
      <c r="A152" s="230">
        <v>2</v>
      </c>
      <c r="B152" s="226">
        <v>7</v>
      </c>
      <c r="C152" s="230">
        <v>2</v>
      </c>
      <c r="D152" s="226">
        <v>2</v>
      </c>
      <c r="E152" s="227">
        <v>1</v>
      </c>
      <c r="F152" s="229">
        <v>1</v>
      </c>
      <c r="G152" s="228" t="s">
        <v>100</v>
      </c>
      <c r="H152" s="273">
        <v>119</v>
      </c>
      <c r="I152" s="232">
        <v>0</v>
      </c>
      <c r="J152" s="232">
        <v>0</v>
      </c>
      <c r="K152" s="232">
        <v>0</v>
      </c>
      <c r="L152" s="232">
        <v>0</v>
      </c>
    </row>
    <row r="153" spans="1:13" hidden="1">
      <c r="A153" s="230">
        <v>2</v>
      </c>
      <c r="B153" s="226">
        <v>7</v>
      </c>
      <c r="C153" s="230">
        <v>3</v>
      </c>
      <c r="D153" s="226"/>
      <c r="E153" s="227"/>
      <c r="F153" s="229"/>
      <c r="G153" s="228" t="s">
        <v>101</v>
      </c>
      <c r="H153" s="273">
        <v>120</v>
      </c>
      <c r="I153" s="216">
        <f t="shared" ref="I153:L154" si="15">I154</f>
        <v>0</v>
      </c>
      <c r="J153" s="256">
        <f t="shared" si="15"/>
        <v>0</v>
      </c>
      <c r="K153" s="216">
        <f t="shared" si="15"/>
        <v>0</v>
      </c>
      <c r="L153" s="215">
        <f t="shared" si="15"/>
        <v>0</v>
      </c>
    </row>
    <row r="154" spans="1:13" hidden="1">
      <c r="A154" s="238">
        <v>2</v>
      </c>
      <c r="B154" s="247">
        <v>7</v>
      </c>
      <c r="C154" s="276">
        <v>3</v>
      </c>
      <c r="D154" s="247">
        <v>1</v>
      </c>
      <c r="E154" s="248"/>
      <c r="F154" s="249"/>
      <c r="G154" s="250" t="s">
        <v>101</v>
      </c>
      <c r="H154" s="273">
        <v>121</v>
      </c>
      <c r="I154" s="244">
        <f t="shared" si="15"/>
        <v>0</v>
      </c>
      <c r="J154" s="271">
        <f t="shared" si="15"/>
        <v>0</v>
      </c>
      <c r="K154" s="244">
        <f t="shared" si="15"/>
        <v>0</v>
      </c>
      <c r="L154" s="243">
        <f t="shared" si="15"/>
        <v>0</v>
      </c>
    </row>
    <row r="155" spans="1:13" hidden="1">
      <c r="A155" s="230">
        <v>2</v>
      </c>
      <c r="B155" s="226">
        <v>7</v>
      </c>
      <c r="C155" s="230">
        <v>3</v>
      </c>
      <c r="D155" s="226">
        <v>1</v>
      </c>
      <c r="E155" s="227">
        <v>1</v>
      </c>
      <c r="F155" s="229"/>
      <c r="G155" s="228" t="s">
        <v>101</v>
      </c>
      <c r="H155" s="273">
        <v>122</v>
      </c>
      <c r="I155" s="216">
        <f>SUM(I156:I157)</f>
        <v>0</v>
      </c>
      <c r="J155" s="256">
        <f>SUM(J156:J157)</f>
        <v>0</v>
      </c>
      <c r="K155" s="216">
        <f>SUM(K156:K157)</f>
        <v>0</v>
      </c>
      <c r="L155" s="215">
        <f>SUM(L156:L157)</f>
        <v>0</v>
      </c>
    </row>
    <row r="156" spans="1:13" hidden="1">
      <c r="A156" s="246">
        <v>2</v>
      </c>
      <c r="B156" s="221">
        <v>7</v>
      </c>
      <c r="C156" s="246">
        <v>3</v>
      </c>
      <c r="D156" s="221">
        <v>1</v>
      </c>
      <c r="E156" s="219">
        <v>1</v>
      </c>
      <c r="F156" s="222">
        <v>1</v>
      </c>
      <c r="G156" s="220" t="s">
        <v>102</v>
      </c>
      <c r="H156" s="273">
        <v>123</v>
      </c>
      <c r="I156" s="275">
        <v>0</v>
      </c>
      <c r="J156" s="275">
        <v>0</v>
      </c>
      <c r="K156" s="275">
        <v>0</v>
      </c>
      <c r="L156" s="275">
        <v>0</v>
      </c>
    </row>
    <row r="157" spans="1:13" hidden="1">
      <c r="A157" s="230">
        <v>2</v>
      </c>
      <c r="B157" s="226">
        <v>7</v>
      </c>
      <c r="C157" s="230">
        <v>3</v>
      </c>
      <c r="D157" s="226">
        <v>1</v>
      </c>
      <c r="E157" s="227">
        <v>1</v>
      </c>
      <c r="F157" s="229">
        <v>2</v>
      </c>
      <c r="G157" s="228" t="s">
        <v>103</v>
      </c>
      <c r="H157" s="273">
        <v>124</v>
      </c>
      <c r="I157" s="232">
        <v>0</v>
      </c>
      <c r="J157" s="233">
        <v>0</v>
      </c>
      <c r="K157" s="233">
        <v>0</v>
      </c>
      <c r="L157" s="233">
        <v>0</v>
      </c>
    </row>
    <row r="158" spans="1:13" hidden="1">
      <c r="A158" s="260">
        <v>2</v>
      </c>
      <c r="B158" s="260">
        <v>8</v>
      </c>
      <c r="C158" s="211"/>
      <c r="D158" s="235"/>
      <c r="E158" s="218"/>
      <c r="F158" s="277"/>
      <c r="G158" s="223" t="s">
        <v>104</v>
      </c>
      <c r="H158" s="273">
        <v>125</v>
      </c>
      <c r="I158" s="237">
        <f>I159</f>
        <v>0</v>
      </c>
      <c r="J158" s="258">
        <f>J159</f>
        <v>0</v>
      </c>
      <c r="K158" s="237">
        <f>K159</f>
        <v>0</v>
      </c>
      <c r="L158" s="236">
        <f>L159</f>
        <v>0</v>
      </c>
    </row>
    <row r="159" spans="1:13" hidden="1">
      <c r="A159" s="238">
        <v>2</v>
      </c>
      <c r="B159" s="238">
        <v>8</v>
      </c>
      <c r="C159" s="238">
        <v>1</v>
      </c>
      <c r="D159" s="239"/>
      <c r="E159" s="240"/>
      <c r="F159" s="242"/>
      <c r="G159" s="220" t="s">
        <v>104</v>
      </c>
      <c r="H159" s="273">
        <v>126</v>
      </c>
      <c r="I159" s="237">
        <f>I160+I165</f>
        <v>0</v>
      </c>
      <c r="J159" s="258">
        <f>J160+J165</f>
        <v>0</v>
      </c>
      <c r="K159" s="237">
        <f>K160+K165</f>
        <v>0</v>
      </c>
      <c r="L159" s="236">
        <f>L160+L165</f>
        <v>0</v>
      </c>
    </row>
    <row r="160" spans="1:13" hidden="1">
      <c r="A160" s="230">
        <v>2</v>
      </c>
      <c r="B160" s="226">
        <v>8</v>
      </c>
      <c r="C160" s="228">
        <v>1</v>
      </c>
      <c r="D160" s="226">
        <v>1</v>
      </c>
      <c r="E160" s="227"/>
      <c r="F160" s="229"/>
      <c r="G160" s="228" t="s">
        <v>105</v>
      </c>
      <c r="H160" s="273">
        <v>127</v>
      </c>
      <c r="I160" s="216">
        <f>I161</f>
        <v>0</v>
      </c>
      <c r="J160" s="256">
        <f>J161</f>
        <v>0</v>
      </c>
      <c r="K160" s="216">
        <f>K161</f>
        <v>0</v>
      </c>
      <c r="L160" s="215">
        <f>L161</f>
        <v>0</v>
      </c>
    </row>
    <row r="161" spans="1:15" hidden="1">
      <c r="A161" s="230">
        <v>2</v>
      </c>
      <c r="B161" s="226">
        <v>8</v>
      </c>
      <c r="C161" s="220">
        <v>1</v>
      </c>
      <c r="D161" s="221">
        <v>1</v>
      </c>
      <c r="E161" s="219">
        <v>1</v>
      </c>
      <c r="F161" s="222"/>
      <c r="G161" s="228" t="s">
        <v>105</v>
      </c>
      <c r="H161" s="273">
        <v>128</v>
      </c>
      <c r="I161" s="237">
        <f>SUM(I162:I164)</f>
        <v>0</v>
      </c>
      <c r="J161" s="237">
        <f>SUM(J162:J164)</f>
        <v>0</v>
      </c>
      <c r="K161" s="237">
        <f>SUM(K162:K164)</f>
        <v>0</v>
      </c>
      <c r="L161" s="237">
        <f>SUM(L162:L164)</f>
        <v>0</v>
      </c>
    </row>
    <row r="162" spans="1:15" hidden="1">
      <c r="A162" s="226">
        <v>2</v>
      </c>
      <c r="B162" s="221">
        <v>8</v>
      </c>
      <c r="C162" s="228">
        <v>1</v>
      </c>
      <c r="D162" s="226">
        <v>1</v>
      </c>
      <c r="E162" s="227">
        <v>1</v>
      </c>
      <c r="F162" s="229">
        <v>1</v>
      </c>
      <c r="G162" s="228" t="s">
        <v>106</v>
      </c>
      <c r="H162" s="273">
        <v>129</v>
      </c>
      <c r="I162" s="232">
        <v>0</v>
      </c>
      <c r="J162" s="232">
        <v>0</v>
      </c>
      <c r="K162" s="232">
        <v>0</v>
      </c>
      <c r="L162" s="232">
        <v>0</v>
      </c>
    </row>
    <row r="163" spans="1:15" ht="25.5" hidden="1" customHeight="1">
      <c r="A163" s="238">
        <v>2</v>
      </c>
      <c r="B163" s="247">
        <v>8</v>
      </c>
      <c r="C163" s="250">
        <v>1</v>
      </c>
      <c r="D163" s="247">
        <v>1</v>
      </c>
      <c r="E163" s="248">
        <v>1</v>
      </c>
      <c r="F163" s="249">
        <v>2</v>
      </c>
      <c r="G163" s="250" t="s">
        <v>107</v>
      </c>
      <c r="H163" s="273">
        <v>130</v>
      </c>
      <c r="I163" s="278">
        <v>0</v>
      </c>
      <c r="J163" s="278">
        <v>0</v>
      </c>
      <c r="K163" s="278">
        <v>0</v>
      </c>
      <c r="L163" s="278">
        <v>0</v>
      </c>
      <c r="M163" s="1"/>
    </row>
    <row r="164" spans="1:15" hidden="1">
      <c r="A164" s="238">
        <v>2</v>
      </c>
      <c r="B164" s="247">
        <v>8</v>
      </c>
      <c r="C164" s="250">
        <v>1</v>
      </c>
      <c r="D164" s="247">
        <v>1</v>
      </c>
      <c r="E164" s="248">
        <v>1</v>
      </c>
      <c r="F164" s="249">
        <v>3</v>
      </c>
      <c r="G164" s="250" t="s">
        <v>278</v>
      </c>
      <c r="H164" s="273">
        <v>131</v>
      </c>
      <c r="I164" s="278">
        <v>0</v>
      </c>
      <c r="J164" s="279">
        <v>0</v>
      </c>
      <c r="K164" s="278">
        <v>0</v>
      </c>
      <c r="L164" s="251">
        <v>0</v>
      </c>
    </row>
    <row r="165" spans="1:15" hidden="1">
      <c r="A165" s="230">
        <v>2</v>
      </c>
      <c r="B165" s="226">
        <v>8</v>
      </c>
      <c r="C165" s="228">
        <v>1</v>
      </c>
      <c r="D165" s="226">
        <v>2</v>
      </c>
      <c r="E165" s="227"/>
      <c r="F165" s="229"/>
      <c r="G165" s="228" t="s">
        <v>108</v>
      </c>
      <c r="H165" s="273">
        <v>132</v>
      </c>
      <c r="I165" s="216">
        <f t="shared" ref="I165:L166" si="16">I166</f>
        <v>0</v>
      </c>
      <c r="J165" s="256">
        <f t="shared" si="16"/>
        <v>0</v>
      </c>
      <c r="K165" s="216">
        <f t="shared" si="16"/>
        <v>0</v>
      </c>
      <c r="L165" s="215">
        <f t="shared" si="16"/>
        <v>0</v>
      </c>
    </row>
    <row r="166" spans="1:15" hidden="1">
      <c r="A166" s="230">
        <v>2</v>
      </c>
      <c r="B166" s="226">
        <v>8</v>
      </c>
      <c r="C166" s="228">
        <v>1</v>
      </c>
      <c r="D166" s="226">
        <v>2</v>
      </c>
      <c r="E166" s="227">
        <v>1</v>
      </c>
      <c r="F166" s="229"/>
      <c r="G166" s="228" t="s">
        <v>108</v>
      </c>
      <c r="H166" s="273">
        <v>133</v>
      </c>
      <c r="I166" s="216">
        <f t="shared" si="16"/>
        <v>0</v>
      </c>
      <c r="J166" s="256">
        <f t="shared" si="16"/>
        <v>0</v>
      </c>
      <c r="K166" s="216">
        <f t="shared" si="16"/>
        <v>0</v>
      </c>
      <c r="L166" s="215">
        <f t="shared" si="16"/>
        <v>0</v>
      </c>
    </row>
    <row r="167" spans="1:15" hidden="1">
      <c r="A167" s="238">
        <v>2</v>
      </c>
      <c r="B167" s="239">
        <v>8</v>
      </c>
      <c r="C167" s="241">
        <v>1</v>
      </c>
      <c r="D167" s="239">
        <v>2</v>
      </c>
      <c r="E167" s="240">
        <v>1</v>
      </c>
      <c r="F167" s="242">
        <v>1</v>
      </c>
      <c r="G167" s="228" t="s">
        <v>108</v>
      </c>
      <c r="H167" s="273">
        <v>134</v>
      </c>
      <c r="I167" s="280">
        <v>0</v>
      </c>
      <c r="J167" s="233">
        <v>0</v>
      </c>
      <c r="K167" s="233">
        <v>0</v>
      </c>
      <c r="L167" s="233">
        <v>0</v>
      </c>
    </row>
    <row r="168" spans="1:15" ht="38.25" hidden="1" customHeight="1">
      <c r="A168" s="260">
        <v>2</v>
      </c>
      <c r="B168" s="211">
        <v>9</v>
      </c>
      <c r="C168" s="213"/>
      <c r="D168" s="211"/>
      <c r="E168" s="212"/>
      <c r="F168" s="214"/>
      <c r="G168" s="213" t="s">
        <v>109</v>
      </c>
      <c r="H168" s="273">
        <v>135</v>
      </c>
      <c r="I168" s="216">
        <f>I169+I173</f>
        <v>0</v>
      </c>
      <c r="J168" s="256">
        <f>J169+J173</f>
        <v>0</v>
      </c>
      <c r="K168" s="216">
        <f>K169+K173</f>
        <v>0</v>
      </c>
      <c r="L168" s="215">
        <f>L169+L173</f>
        <v>0</v>
      </c>
      <c r="M168" s="1"/>
    </row>
    <row r="169" spans="1:15" ht="38.25" hidden="1" customHeight="1">
      <c r="A169" s="230">
        <v>2</v>
      </c>
      <c r="B169" s="226">
        <v>9</v>
      </c>
      <c r="C169" s="228">
        <v>1</v>
      </c>
      <c r="D169" s="226"/>
      <c r="E169" s="227"/>
      <c r="F169" s="229"/>
      <c r="G169" s="228" t="s">
        <v>110</v>
      </c>
      <c r="H169" s="273">
        <v>136</v>
      </c>
      <c r="I169" s="216">
        <f t="shared" ref="I169:L171" si="17">I170</f>
        <v>0</v>
      </c>
      <c r="J169" s="256">
        <f t="shared" si="17"/>
        <v>0</v>
      </c>
      <c r="K169" s="216">
        <f t="shared" si="17"/>
        <v>0</v>
      </c>
      <c r="L169" s="215">
        <f t="shared" si="17"/>
        <v>0</v>
      </c>
      <c r="M169" s="241"/>
      <c r="N169" s="241"/>
      <c r="O169" s="241"/>
    </row>
    <row r="170" spans="1:15" ht="38.25" hidden="1" customHeight="1">
      <c r="A170" s="246">
        <v>2</v>
      </c>
      <c r="B170" s="221">
        <v>9</v>
      </c>
      <c r="C170" s="220">
        <v>1</v>
      </c>
      <c r="D170" s="221">
        <v>1</v>
      </c>
      <c r="E170" s="219"/>
      <c r="F170" s="222"/>
      <c r="G170" s="228" t="s">
        <v>110</v>
      </c>
      <c r="H170" s="273">
        <v>137</v>
      </c>
      <c r="I170" s="237">
        <f t="shared" si="17"/>
        <v>0</v>
      </c>
      <c r="J170" s="258">
        <f t="shared" si="17"/>
        <v>0</v>
      </c>
      <c r="K170" s="237">
        <f t="shared" si="17"/>
        <v>0</v>
      </c>
      <c r="L170" s="236">
        <f t="shared" si="17"/>
        <v>0</v>
      </c>
      <c r="M170" s="1"/>
    </row>
    <row r="171" spans="1:15" ht="38.25" hidden="1" customHeight="1">
      <c r="A171" s="230">
        <v>2</v>
      </c>
      <c r="B171" s="226">
        <v>9</v>
      </c>
      <c r="C171" s="230">
        <v>1</v>
      </c>
      <c r="D171" s="226">
        <v>1</v>
      </c>
      <c r="E171" s="227">
        <v>1</v>
      </c>
      <c r="F171" s="229"/>
      <c r="G171" s="228" t="s">
        <v>110</v>
      </c>
      <c r="H171" s="273">
        <v>138</v>
      </c>
      <c r="I171" s="216">
        <f t="shared" si="17"/>
        <v>0</v>
      </c>
      <c r="J171" s="256">
        <f t="shared" si="17"/>
        <v>0</v>
      </c>
      <c r="K171" s="216">
        <f t="shared" si="17"/>
        <v>0</v>
      </c>
      <c r="L171" s="215">
        <f t="shared" si="17"/>
        <v>0</v>
      </c>
      <c r="M171" s="1"/>
    </row>
    <row r="172" spans="1:15" ht="38.25" hidden="1" customHeight="1">
      <c r="A172" s="246">
        <v>2</v>
      </c>
      <c r="B172" s="221">
        <v>9</v>
      </c>
      <c r="C172" s="221">
        <v>1</v>
      </c>
      <c r="D172" s="221">
        <v>1</v>
      </c>
      <c r="E172" s="219">
        <v>1</v>
      </c>
      <c r="F172" s="222">
        <v>1</v>
      </c>
      <c r="G172" s="228" t="s">
        <v>110</v>
      </c>
      <c r="H172" s="273">
        <v>139</v>
      </c>
      <c r="I172" s="275">
        <v>0</v>
      </c>
      <c r="J172" s="275">
        <v>0</v>
      </c>
      <c r="K172" s="275">
        <v>0</v>
      </c>
      <c r="L172" s="275">
        <v>0</v>
      </c>
      <c r="M172" s="1"/>
    </row>
    <row r="173" spans="1:15" ht="38.25" hidden="1" customHeight="1">
      <c r="A173" s="230">
        <v>2</v>
      </c>
      <c r="B173" s="226">
        <v>9</v>
      </c>
      <c r="C173" s="226">
        <v>2</v>
      </c>
      <c r="D173" s="226"/>
      <c r="E173" s="227"/>
      <c r="F173" s="229"/>
      <c r="G173" s="228" t="s">
        <v>111</v>
      </c>
      <c r="H173" s="273">
        <v>140</v>
      </c>
      <c r="I173" s="216">
        <f>SUM(I174+I179)</f>
        <v>0</v>
      </c>
      <c r="J173" s="216">
        <f>SUM(J174+J179)</f>
        <v>0</v>
      </c>
      <c r="K173" s="216">
        <f>SUM(K174+K179)</f>
        <v>0</v>
      </c>
      <c r="L173" s="216">
        <f>SUM(L174+L179)</f>
        <v>0</v>
      </c>
      <c r="M173" s="1"/>
    </row>
    <row r="174" spans="1:15" ht="51" hidden="1" customHeight="1">
      <c r="A174" s="230">
        <v>2</v>
      </c>
      <c r="B174" s="226">
        <v>9</v>
      </c>
      <c r="C174" s="226">
        <v>2</v>
      </c>
      <c r="D174" s="221">
        <v>1</v>
      </c>
      <c r="E174" s="219"/>
      <c r="F174" s="222"/>
      <c r="G174" s="220" t="s">
        <v>112</v>
      </c>
      <c r="H174" s="273">
        <v>141</v>
      </c>
      <c r="I174" s="237">
        <f>I175</f>
        <v>0</v>
      </c>
      <c r="J174" s="258">
        <f>J175</f>
        <v>0</v>
      </c>
      <c r="K174" s="237">
        <f>K175</f>
        <v>0</v>
      </c>
      <c r="L174" s="236">
        <f>L175</f>
        <v>0</v>
      </c>
      <c r="M174" s="1"/>
    </row>
    <row r="175" spans="1:15" ht="51" hidden="1" customHeight="1">
      <c r="A175" s="246">
        <v>2</v>
      </c>
      <c r="B175" s="221">
        <v>9</v>
      </c>
      <c r="C175" s="221">
        <v>2</v>
      </c>
      <c r="D175" s="226">
        <v>1</v>
      </c>
      <c r="E175" s="227">
        <v>1</v>
      </c>
      <c r="F175" s="229"/>
      <c r="G175" s="220" t="s">
        <v>112</v>
      </c>
      <c r="H175" s="273">
        <v>142</v>
      </c>
      <c r="I175" s="216">
        <f>SUM(I176:I178)</f>
        <v>0</v>
      </c>
      <c r="J175" s="256">
        <f>SUM(J176:J178)</f>
        <v>0</v>
      </c>
      <c r="K175" s="216">
        <f>SUM(K176:K178)</f>
        <v>0</v>
      </c>
      <c r="L175" s="215">
        <f>SUM(L176:L178)</f>
        <v>0</v>
      </c>
      <c r="M175" s="1"/>
    </row>
    <row r="176" spans="1:15" ht="51" hidden="1" customHeight="1">
      <c r="A176" s="238">
        <v>2</v>
      </c>
      <c r="B176" s="247">
        <v>9</v>
      </c>
      <c r="C176" s="247">
        <v>2</v>
      </c>
      <c r="D176" s="247">
        <v>1</v>
      </c>
      <c r="E176" s="248">
        <v>1</v>
      </c>
      <c r="F176" s="249">
        <v>1</v>
      </c>
      <c r="G176" s="220" t="s">
        <v>113</v>
      </c>
      <c r="H176" s="273">
        <v>143</v>
      </c>
      <c r="I176" s="278">
        <v>0</v>
      </c>
      <c r="J176" s="231">
        <v>0</v>
      </c>
      <c r="K176" s="231">
        <v>0</v>
      </c>
      <c r="L176" s="231">
        <v>0</v>
      </c>
      <c r="M176" s="1"/>
    </row>
    <row r="177" spans="1:13" ht="63.75" hidden="1" customHeight="1">
      <c r="A177" s="230">
        <v>2</v>
      </c>
      <c r="B177" s="226">
        <v>9</v>
      </c>
      <c r="C177" s="226">
        <v>2</v>
      </c>
      <c r="D177" s="226">
        <v>1</v>
      </c>
      <c r="E177" s="227">
        <v>1</v>
      </c>
      <c r="F177" s="229">
        <v>2</v>
      </c>
      <c r="G177" s="220" t="s">
        <v>114</v>
      </c>
      <c r="H177" s="273">
        <v>144</v>
      </c>
      <c r="I177" s="232">
        <v>0</v>
      </c>
      <c r="J177" s="281">
        <v>0</v>
      </c>
      <c r="K177" s="281">
        <v>0</v>
      </c>
      <c r="L177" s="281">
        <v>0</v>
      </c>
      <c r="M177" s="1"/>
    </row>
    <row r="178" spans="1:13" ht="51" hidden="1" customHeight="1">
      <c r="A178" s="230">
        <v>2</v>
      </c>
      <c r="B178" s="226">
        <v>9</v>
      </c>
      <c r="C178" s="226">
        <v>2</v>
      </c>
      <c r="D178" s="226">
        <v>1</v>
      </c>
      <c r="E178" s="227">
        <v>1</v>
      </c>
      <c r="F178" s="229">
        <v>3</v>
      </c>
      <c r="G178" s="220" t="s">
        <v>115</v>
      </c>
      <c r="H178" s="273">
        <v>145</v>
      </c>
      <c r="I178" s="232">
        <v>0</v>
      </c>
      <c r="J178" s="232">
        <v>0</v>
      </c>
      <c r="K178" s="232">
        <v>0</v>
      </c>
      <c r="L178" s="232">
        <v>0</v>
      </c>
      <c r="M178" s="1"/>
    </row>
    <row r="179" spans="1:13" ht="38.25" hidden="1" customHeight="1">
      <c r="A179" s="282">
        <v>2</v>
      </c>
      <c r="B179" s="282">
        <v>9</v>
      </c>
      <c r="C179" s="282">
        <v>2</v>
      </c>
      <c r="D179" s="282">
        <v>2</v>
      </c>
      <c r="E179" s="282"/>
      <c r="F179" s="282"/>
      <c r="G179" s="228" t="s">
        <v>347</v>
      </c>
      <c r="H179" s="273">
        <v>146</v>
      </c>
      <c r="I179" s="216">
        <f>I180</f>
        <v>0</v>
      </c>
      <c r="J179" s="256">
        <f>J180</f>
        <v>0</v>
      </c>
      <c r="K179" s="216">
        <f>K180</f>
        <v>0</v>
      </c>
      <c r="L179" s="215">
        <f>L180</f>
        <v>0</v>
      </c>
      <c r="M179" s="1"/>
    </row>
    <row r="180" spans="1:13" ht="38.25" hidden="1" customHeight="1">
      <c r="A180" s="230">
        <v>2</v>
      </c>
      <c r="B180" s="226">
        <v>9</v>
      </c>
      <c r="C180" s="226">
        <v>2</v>
      </c>
      <c r="D180" s="226">
        <v>2</v>
      </c>
      <c r="E180" s="227">
        <v>1</v>
      </c>
      <c r="F180" s="229"/>
      <c r="G180" s="220" t="s">
        <v>348</v>
      </c>
      <c r="H180" s="273">
        <v>147</v>
      </c>
      <c r="I180" s="237">
        <f>SUM(I181:I183)</f>
        <v>0</v>
      </c>
      <c r="J180" s="237">
        <f>SUM(J181:J183)</f>
        <v>0</v>
      </c>
      <c r="K180" s="237">
        <f>SUM(K181:K183)</f>
        <v>0</v>
      </c>
      <c r="L180" s="237">
        <f>SUM(L181:L183)</f>
        <v>0</v>
      </c>
      <c r="M180" s="1"/>
    </row>
    <row r="181" spans="1:13" ht="51" hidden="1" customHeight="1">
      <c r="A181" s="230">
        <v>2</v>
      </c>
      <c r="B181" s="226">
        <v>9</v>
      </c>
      <c r="C181" s="226">
        <v>2</v>
      </c>
      <c r="D181" s="226">
        <v>2</v>
      </c>
      <c r="E181" s="226">
        <v>1</v>
      </c>
      <c r="F181" s="229">
        <v>1</v>
      </c>
      <c r="G181" s="283" t="s">
        <v>349</v>
      </c>
      <c r="H181" s="273">
        <v>148</v>
      </c>
      <c r="I181" s="232">
        <v>0</v>
      </c>
      <c r="J181" s="231">
        <v>0</v>
      </c>
      <c r="K181" s="231">
        <v>0</v>
      </c>
      <c r="L181" s="231">
        <v>0</v>
      </c>
      <c r="M181" s="1"/>
    </row>
    <row r="182" spans="1:13" ht="51" hidden="1" customHeight="1">
      <c r="A182" s="239">
        <v>2</v>
      </c>
      <c r="B182" s="241">
        <v>9</v>
      </c>
      <c r="C182" s="239">
        <v>2</v>
      </c>
      <c r="D182" s="240">
        <v>2</v>
      </c>
      <c r="E182" s="240">
        <v>1</v>
      </c>
      <c r="F182" s="242">
        <v>2</v>
      </c>
      <c r="G182" s="241" t="s">
        <v>350</v>
      </c>
      <c r="H182" s="273">
        <v>149</v>
      </c>
      <c r="I182" s="231">
        <v>0</v>
      </c>
      <c r="J182" s="233">
        <v>0</v>
      </c>
      <c r="K182" s="233">
        <v>0</v>
      </c>
      <c r="L182" s="233">
        <v>0</v>
      </c>
      <c r="M182" s="1"/>
    </row>
    <row r="183" spans="1:13" ht="51" hidden="1" customHeight="1">
      <c r="A183" s="226">
        <v>2</v>
      </c>
      <c r="B183" s="250">
        <v>9</v>
      </c>
      <c r="C183" s="247">
        <v>2</v>
      </c>
      <c r="D183" s="248">
        <v>2</v>
      </c>
      <c r="E183" s="248">
        <v>1</v>
      </c>
      <c r="F183" s="249">
        <v>3</v>
      </c>
      <c r="G183" s="250" t="s">
        <v>351</v>
      </c>
      <c r="H183" s="273">
        <v>150</v>
      </c>
      <c r="I183" s="281">
        <v>0</v>
      </c>
      <c r="J183" s="281">
        <v>0</v>
      </c>
      <c r="K183" s="281">
        <v>0</v>
      </c>
      <c r="L183" s="281">
        <v>0</v>
      </c>
      <c r="M183" s="1"/>
    </row>
    <row r="184" spans="1:13" ht="76.5" hidden="1" customHeight="1">
      <c r="A184" s="211">
        <v>3</v>
      </c>
      <c r="B184" s="213"/>
      <c r="C184" s="211"/>
      <c r="D184" s="212"/>
      <c r="E184" s="212"/>
      <c r="F184" s="214"/>
      <c r="G184" s="266" t="s">
        <v>116</v>
      </c>
      <c r="H184" s="273">
        <v>151</v>
      </c>
      <c r="I184" s="215">
        <f>SUM(I185+I238+I303)</f>
        <v>0</v>
      </c>
      <c r="J184" s="256">
        <f>SUM(J185+J238+J303)</f>
        <v>0</v>
      </c>
      <c r="K184" s="216">
        <f>SUM(K185+K238+K303)</f>
        <v>0</v>
      </c>
      <c r="L184" s="215">
        <f>SUM(L185+L238+L303)</f>
        <v>0</v>
      </c>
      <c r="M184" s="1"/>
    </row>
    <row r="185" spans="1:13" ht="25.5" hidden="1" customHeight="1">
      <c r="A185" s="260">
        <v>3</v>
      </c>
      <c r="B185" s="211">
        <v>1</v>
      </c>
      <c r="C185" s="235"/>
      <c r="D185" s="218"/>
      <c r="E185" s="218"/>
      <c r="F185" s="277"/>
      <c r="G185" s="255" t="s">
        <v>117</v>
      </c>
      <c r="H185" s="273">
        <v>152</v>
      </c>
      <c r="I185" s="215">
        <f>SUM(I186+I209+I216+I228+I232)</f>
        <v>0</v>
      </c>
      <c r="J185" s="236">
        <f>SUM(J186+J209+J216+J228+J232)</f>
        <v>0</v>
      </c>
      <c r="K185" s="236">
        <f>SUM(K186+K209+K216+K228+K232)</f>
        <v>0</v>
      </c>
      <c r="L185" s="236">
        <f>SUM(L186+L209+L216+L228+L232)</f>
        <v>0</v>
      </c>
      <c r="M185" s="1"/>
    </row>
    <row r="186" spans="1:13" ht="25.5" hidden="1" customHeight="1">
      <c r="A186" s="221">
        <v>3</v>
      </c>
      <c r="B186" s="220">
        <v>1</v>
      </c>
      <c r="C186" s="221">
        <v>1</v>
      </c>
      <c r="D186" s="219"/>
      <c r="E186" s="219"/>
      <c r="F186" s="284"/>
      <c r="G186" s="230" t="s">
        <v>118</v>
      </c>
      <c r="H186" s="273">
        <v>153</v>
      </c>
      <c r="I186" s="236">
        <f>SUM(I187+I190+I195+I201+I206)</f>
        <v>0</v>
      </c>
      <c r="J186" s="256">
        <f>SUM(J187+J190+J195+J201+J206)</f>
        <v>0</v>
      </c>
      <c r="K186" s="216">
        <f>SUM(K187+K190+K195+K201+K206)</f>
        <v>0</v>
      </c>
      <c r="L186" s="215">
        <f>SUM(L187+L190+L195+L201+L206)</f>
        <v>0</v>
      </c>
      <c r="M186" s="1"/>
    </row>
    <row r="187" spans="1:13" hidden="1">
      <c r="A187" s="226">
        <v>3</v>
      </c>
      <c r="B187" s="228">
        <v>1</v>
      </c>
      <c r="C187" s="226">
        <v>1</v>
      </c>
      <c r="D187" s="227">
        <v>1</v>
      </c>
      <c r="E187" s="227"/>
      <c r="F187" s="285"/>
      <c r="G187" s="230" t="s">
        <v>119</v>
      </c>
      <c r="H187" s="273">
        <v>154</v>
      </c>
      <c r="I187" s="215">
        <f t="shared" ref="I187:L188" si="18">I188</f>
        <v>0</v>
      </c>
      <c r="J187" s="258">
        <f t="shared" si="18"/>
        <v>0</v>
      </c>
      <c r="K187" s="237">
        <f t="shared" si="18"/>
        <v>0</v>
      </c>
      <c r="L187" s="236">
        <f t="shared" si="18"/>
        <v>0</v>
      </c>
    </row>
    <row r="188" spans="1:13" hidden="1">
      <c r="A188" s="226">
        <v>3</v>
      </c>
      <c r="B188" s="228">
        <v>1</v>
      </c>
      <c r="C188" s="226">
        <v>1</v>
      </c>
      <c r="D188" s="227">
        <v>1</v>
      </c>
      <c r="E188" s="227">
        <v>1</v>
      </c>
      <c r="F188" s="261"/>
      <c r="G188" s="230" t="s">
        <v>119</v>
      </c>
      <c r="H188" s="273">
        <v>155</v>
      </c>
      <c r="I188" s="236">
        <f t="shared" si="18"/>
        <v>0</v>
      </c>
      <c r="J188" s="215">
        <f t="shared" si="18"/>
        <v>0</v>
      </c>
      <c r="K188" s="215">
        <f t="shared" si="18"/>
        <v>0</v>
      </c>
      <c r="L188" s="215">
        <f t="shared" si="18"/>
        <v>0</v>
      </c>
    </row>
    <row r="189" spans="1:13" hidden="1">
      <c r="A189" s="226">
        <v>3</v>
      </c>
      <c r="B189" s="228">
        <v>1</v>
      </c>
      <c r="C189" s="226">
        <v>1</v>
      </c>
      <c r="D189" s="227">
        <v>1</v>
      </c>
      <c r="E189" s="227">
        <v>1</v>
      </c>
      <c r="F189" s="261">
        <v>1</v>
      </c>
      <c r="G189" s="230" t="s">
        <v>119</v>
      </c>
      <c r="H189" s="273">
        <v>156</v>
      </c>
      <c r="I189" s="233">
        <v>0</v>
      </c>
      <c r="J189" s="233">
        <v>0</v>
      </c>
      <c r="K189" s="233">
        <v>0</v>
      </c>
      <c r="L189" s="233">
        <v>0</v>
      </c>
    </row>
    <row r="190" spans="1:13" hidden="1">
      <c r="A190" s="221">
        <v>3</v>
      </c>
      <c r="B190" s="219">
        <v>1</v>
      </c>
      <c r="C190" s="219">
        <v>1</v>
      </c>
      <c r="D190" s="219">
        <v>2</v>
      </c>
      <c r="E190" s="219"/>
      <c r="F190" s="222"/>
      <c r="G190" s="220" t="s">
        <v>120</v>
      </c>
      <c r="H190" s="273">
        <v>157</v>
      </c>
      <c r="I190" s="236">
        <f>I191</f>
        <v>0</v>
      </c>
      <c r="J190" s="258">
        <f>J191</f>
        <v>0</v>
      </c>
      <c r="K190" s="237">
        <f>K191</f>
        <v>0</v>
      </c>
      <c r="L190" s="236">
        <f>L191</f>
        <v>0</v>
      </c>
    </row>
    <row r="191" spans="1:13" hidden="1">
      <c r="A191" s="226">
        <v>3</v>
      </c>
      <c r="B191" s="227">
        <v>1</v>
      </c>
      <c r="C191" s="227">
        <v>1</v>
      </c>
      <c r="D191" s="227">
        <v>2</v>
      </c>
      <c r="E191" s="227">
        <v>1</v>
      </c>
      <c r="F191" s="229"/>
      <c r="G191" s="220" t="s">
        <v>120</v>
      </c>
      <c r="H191" s="273">
        <v>158</v>
      </c>
      <c r="I191" s="215">
        <f>SUM(I192:I194)</f>
        <v>0</v>
      </c>
      <c r="J191" s="256">
        <f>SUM(J192:J194)</f>
        <v>0</v>
      </c>
      <c r="K191" s="216">
        <f>SUM(K192:K194)</f>
        <v>0</v>
      </c>
      <c r="L191" s="215">
        <f>SUM(L192:L194)</f>
        <v>0</v>
      </c>
    </row>
    <row r="192" spans="1:13" hidden="1">
      <c r="A192" s="221">
        <v>3</v>
      </c>
      <c r="B192" s="219">
        <v>1</v>
      </c>
      <c r="C192" s="219">
        <v>1</v>
      </c>
      <c r="D192" s="219">
        <v>2</v>
      </c>
      <c r="E192" s="219">
        <v>1</v>
      </c>
      <c r="F192" s="222">
        <v>1</v>
      </c>
      <c r="G192" s="220" t="s">
        <v>121</v>
      </c>
      <c r="H192" s="273">
        <v>159</v>
      </c>
      <c r="I192" s="231">
        <v>0</v>
      </c>
      <c r="J192" s="231">
        <v>0</v>
      </c>
      <c r="K192" s="231">
        <v>0</v>
      </c>
      <c r="L192" s="281">
        <v>0</v>
      </c>
    </row>
    <row r="193" spans="1:13" hidden="1">
      <c r="A193" s="226">
        <v>3</v>
      </c>
      <c r="B193" s="227">
        <v>1</v>
      </c>
      <c r="C193" s="227">
        <v>1</v>
      </c>
      <c r="D193" s="227">
        <v>2</v>
      </c>
      <c r="E193" s="227">
        <v>1</v>
      </c>
      <c r="F193" s="229">
        <v>2</v>
      </c>
      <c r="G193" s="228" t="s">
        <v>122</v>
      </c>
      <c r="H193" s="273">
        <v>160</v>
      </c>
      <c r="I193" s="233">
        <v>0</v>
      </c>
      <c r="J193" s="233">
        <v>0</v>
      </c>
      <c r="K193" s="233">
        <v>0</v>
      </c>
      <c r="L193" s="233">
        <v>0</v>
      </c>
    </row>
    <row r="194" spans="1:13" ht="25.5" hidden="1" customHeight="1">
      <c r="A194" s="221">
        <v>3</v>
      </c>
      <c r="B194" s="219">
        <v>1</v>
      </c>
      <c r="C194" s="219">
        <v>1</v>
      </c>
      <c r="D194" s="219">
        <v>2</v>
      </c>
      <c r="E194" s="219">
        <v>1</v>
      </c>
      <c r="F194" s="222">
        <v>3</v>
      </c>
      <c r="G194" s="220" t="s">
        <v>123</v>
      </c>
      <c r="H194" s="273">
        <v>161</v>
      </c>
      <c r="I194" s="231">
        <v>0</v>
      </c>
      <c r="J194" s="231">
        <v>0</v>
      </c>
      <c r="K194" s="231">
        <v>0</v>
      </c>
      <c r="L194" s="281">
        <v>0</v>
      </c>
      <c r="M194" s="1"/>
    </row>
    <row r="195" spans="1:13" hidden="1">
      <c r="A195" s="226">
        <v>3</v>
      </c>
      <c r="B195" s="227">
        <v>1</v>
      </c>
      <c r="C195" s="227">
        <v>1</v>
      </c>
      <c r="D195" s="227">
        <v>3</v>
      </c>
      <c r="E195" s="227"/>
      <c r="F195" s="229"/>
      <c r="G195" s="228" t="s">
        <v>124</v>
      </c>
      <c r="H195" s="273">
        <v>162</v>
      </c>
      <c r="I195" s="215">
        <f>I196</f>
        <v>0</v>
      </c>
      <c r="J195" s="256">
        <f>J196</f>
        <v>0</v>
      </c>
      <c r="K195" s="216">
        <f>K196</f>
        <v>0</v>
      </c>
      <c r="L195" s="215">
        <f>L196</f>
        <v>0</v>
      </c>
    </row>
    <row r="196" spans="1:13" hidden="1">
      <c r="A196" s="226">
        <v>3</v>
      </c>
      <c r="B196" s="227">
        <v>1</v>
      </c>
      <c r="C196" s="227">
        <v>1</v>
      </c>
      <c r="D196" s="227">
        <v>3</v>
      </c>
      <c r="E196" s="227">
        <v>1</v>
      </c>
      <c r="F196" s="229"/>
      <c r="G196" s="228" t="s">
        <v>124</v>
      </c>
      <c r="H196" s="273">
        <v>163</v>
      </c>
      <c r="I196" s="215">
        <f>SUM(I197:I200)</f>
        <v>0</v>
      </c>
      <c r="J196" s="215">
        <f>SUM(J197:J200)</f>
        <v>0</v>
      </c>
      <c r="K196" s="215">
        <f>SUM(K197:K200)</f>
        <v>0</v>
      </c>
      <c r="L196" s="215">
        <f>SUM(L197:L200)</f>
        <v>0</v>
      </c>
    </row>
    <row r="197" spans="1:13" hidden="1">
      <c r="A197" s="226">
        <v>3</v>
      </c>
      <c r="B197" s="227">
        <v>1</v>
      </c>
      <c r="C197" s="227">
        <v>1</v>
      </c>
      <c r="D197" s="227">
        <v>3</v>
      </c>
      <c r="E197" s="227">
        <v>1</v>
      </c>
      <c r="F197" s="229">
        <v>1</v>
      </c>
      <c r="G197" s="228" t="s">
        <v>125</v>
      </c>
      <c r="H197" s="273">
        <v>164</v>
      </c>
      <c r="I197" s="233">
        <v>0</v>
      </c>
      <c r="J197" s="233">
        <v>0</v>
      </c>
      <c r="K197" s="233">
        <v>0</v>
      </c>
      <c r="L197" s="281">
        <v>0</v>
      </c>
    </row>
    <row r="198" spans="1:13" hidden="1">
      <c r="A198" s="226">
        <v>3</v>
      </c>
      <c r="B198" s="227">
        <v>1</v>
      </c>
      <c r="C198" s="227">
        <v>1</v>
      </c>
      <c r="D198" s="227">
        <v>3</v>
      </c>
      <c r="E198" s="227">
        <v>1</v>
      </c>
      <c r="F198" s="229">
        <v>2</v>
      </c>
      <c r="G198" s="228" t="s">
        <v>126</v>
      </c>
      <c r="H198" s="273">
        <v>165</v>
      </c>
      <c r="I198" s="231">
        <v>0</v>
      </c>
      <c r="J198" s="233">
        <v>0</v>
      </c>
      <c r="K198" s="233">
        <v>0</v>
      </c>
      <c r="L198" s="233">
        <v>0</v>
      </c>
    </row>
    <row r="199" spans="1:13" hidden="1">
      <c r="A199" s="226">
        <v>3</v>
      </c>
      <c r="B199" s="227">
        <v>1</v>
      </c>
      <c r="C199" s="227">
        <v>1</v>
      </c>
      <c r="D199" s="227">
        <v>3</v>
      </c>
      <c r="E199" s="227">
        <v>1</v>
      </c>
      <c r="F199" s="229">
        <v>3</v>
      </c>
      <c r="G199" s="230" t="s">
        <v>127</v>
      </c>
      <c r="H199" s="273">
        <v>166</v>
      </c>
      <c r="I199" s="231">
        <v>0</v>
      </c>
      <c r="J199" s="251">
        <v>0</v>
      </c>
      <c r="K199" s="251">
        <v>0</v>
      </c>
      <c r="L199" s="251">
        <v>0</v>
      </c>
    </row>
    <row r="200" spans="1:13" ht="26.25" hidden="1" customHeight="1">
      <c r="A200" s="239">
        <v>3</v>
      </c>
      <c r="B200" s="240">
        <v>1</v>
      </c>
      <c r="C200" s="240">
        <v>1</v>
      </c>
      <c r="D200" s="240">
        <v>3</v>
      </c>
      <c r="E200" s="240">
        <v>1</v>
      </c>
      <c r="F200" s="242">
        <v>4</v>
      </c>
      <c r="G200" s="187" t="s">
        <v>279</v>
      </c>
      <c r="H200" s="273">
        <v>167</v>
      </c>
      <c r="I200" s="286">
        <v>0</v>
      </c>
      <c r="J200" s="287">
        <v>0</v>
      </c>
      <c r="K200" s="233">
        <v>0</v>
      </c>
      <c r="L200" s="233">
        <v>0</v>
      </c>
      <c r="M200" s="1"/>
    </row>
    <row r="201" spans="1:13" hidden="1">
      <c r="A201" s="239">
        <v>3</v>
      </c>
      <c r="B201" s="240">
        <v>1</v>
      </c>
      <c r="C201" s="240">
        <v>1</v>
      </c>
      <c r="D201" s="240">
        <v>4</v>
      </c>
      <c r="E201" s="240"/>
      <c r="F201" s="242"/>
      <c r="G201" s="241" t="s">
        <v>128</v>
      </c>
      <c r="H201" s="273">
        <v>168</v>
      </c>
      <c r="I201" s="215">
        <f>I202</f>
        <v>0</v>
      </c>
      <c r="J201" s="259">
        <f>J202</f>
        <v>0</v>
      </c>
      <c r="K201" s="224">
        <f>K202</f>
        <v>0</v>
      </c>
      <c r="L201" s="225">
        <f>L202</f>
        <v>0</v>
      </c>
    </row>
    <row r="202" spans="1:13" hidden="1">
      <c r="A202" s="226">
        <v>3</v>
      </c>
      <c r="B202" s="227">
        <v>1</v>
      </c>
      <c r="C202" s="227">
        <v>1</v>
      </c>
      <c r="D202" s="227">
        <v>4</v>
      </c>
      <c r="E202" s="227">
        <v>1</v>
      </c>
      <c r="F202" s="229"/>
      <c r="G202" s="241" t="s">
        <v>128</v>
      </c>
      <c r="H202" s="273">
        <v>169</v>
      </c>
      <c r="I202" s="236">
        <f>SUM(I203:I205)</f>
        <v>0</v>
      </c>
      <c r="J202" s="256">
        <f>SUM(J203:J205)</f>
        <v>0</v>
      </c>
      <c r="K202" s="216">
        <f>SUM(K203:K205)</f>
        <v>0</v>
      </c>
      <c r="L202" s="215">
        <f>SUM(L203:L205)</f>
        <v>0</v>
      </c>
    </row>
    <row r="203" spans="1:13" hidden="1">
      <c r="A203" s="226">
        <v>3</v>
      </c>
      <c r="B203" s="227">
        <v>1</v>
      </c>
      <c r="C203" s="227">
        <v>1</v>
      </c>
      <c r="D203" s="227">
        <v>4</v>
      </c>
      <c r="E203" s="227">
        <v>1</v>
      </c>
      <c r="F203" s="229">
        <v>1</v>
      </c>
      <c r="G203" s="228" t="s">
        <v>129</v>
      </c>
      <c r="H203" s="273">
        <v>170</v>
      </c>
      <c r="I203" s="233">
        <v>0</v>
      </c>
      <c r="J203" s="233">
        <v>0</v>
      </c>
      <c r="K203" s="233">
        <v>0</v>
      </c>
      <c r="L203" s="281">
        <v>0</v>
      </c>
    </row>
    <row r="204" spans="1:13" ht="25.5" hidden="1" customHeight="1">
      <c r="A204" s="221">
        <v>3</v>
      </c>
      <c r="B204" s="219">
        <v>1</v>
      </c>
      <c r="C204" s="219">
        <v>1</v>
      </c>
      <c r="D204" s="219">
        <v>4</v>
      </c>
      <c r="E204" s="219">
        <v>1</v>
      </c>
      <c r="F204" s="222">
        <v>2</v>
      </c>
      <c r="G204" s="220" t="s">
        <v>402</v>
      </c>
      <c r="H204" s="273">
        <v>171</v>
      </c>
      <c r="I204" s="231">
        <v>0</v>
      </c>
      <c r="J204" s="231">
        <v>0</v>
      </c>
      <c r="K204" s="232">
        <v>0</v>
      </c>
      <c r="L204" s="233">
        <v>0</v>
      </c>
      <c r="M204" s="1"/>
    </row>
    <row r="205" spans="1:13" hidden="1">
      <c r="A205" s="226">
        <v>3</v>
      </c>
      <c r="B205" s="227">
        <v>1</v>
      </c>
      <c r="C205" s="227">
        <v>1</v>
      </c>
      <c r="D205" s="227">
        <v>4</v>
      </c>
      <c r="E205" s="227">
        <v>1</v>
      </c>
      <c r="F205" s="229">
        <v>3</v>
      </c>
      <c r="G205" s="228" t="s">
        <v>130</v>
      </c>
      <c r="H205" s="273">
        <v>172</v>
      </c>
      <c r="I205" s="231">
        <v>0</v>
      </c>
      <c r="J205" s="231">
        <v>0</v>
      </c>
      <c r="K205" s="231">
        <v>0</v>
      </c>
      <c r="L205" s="233">
        <v>0</v>
      </c>
    </row>
    <row r="206" spans="1:13" ht="25.5" hidden="1" customHeight="1">
      <c r="A206" s="226">
        <v>3</v>
      </c>
      <c r="B206" s="227">
        <v>1</v>
      </c>
      <c r="C206" s="227">
        <v>1</v>
      </c>
      <c r="D206" s="227">
        <v>5</v>
      </c>
      <c r="E206" s="227"/>
      <c r="F206" s="229"/>
      <c r="G206" s="228" t="s">
        <v>131</v>
      </c>
      <c r="H206" s="273">
        <v>173</v>
      </c>
      <c r="I206" s="215">
        <f t="shared" ref="I206:L207" si="19">I207</f>
        <v>0</v>
      </c>
      <c r="J206" s="256">
        <f t="shared" si="19"/>
        <v>0</v>
      </c>
      <c r="K206" s="216">
        <f t="shared" si="19"/>
        <v>0</v>
      </c>
      <c r="L206" s="215">
        <f t="shared" si="19"/>
        <v>0</v>
      </c>
      <c r="M206" s="1"/>
    </row>
    <row r="207" spans="1:13" ht="25.5" hidden="1" customHeight="1">
      <c r="A207" s="239">
        <v>3</v>
      </c>
      <c r="B207" s="240">
        <v>1</v>
      </c>
      <c r="C207" s="240">
        <v>1</v>
      </c>
      <c r="D207" s="240">
        <v>5</v>
      </c>
      <c r="E207" s="240">
        <v>1</v>
      </c>
      <c r="F207" s="242"/>
      <c r="G207" s="228" t="s">
        <v>131</v>
      </c>
      <c r="H207" s="273">
        <v>174</v>
      </c>
      <c r="I207" s="216">
        <f t="shared" si="19"/>
        <v>0</v>
      </c>
      <c r="J207" s="216">
        <f t="shared" si="19"/>
        <v>0</v>
      </c>
      <c r="K207" s="216">
        <f t="shared" si="19"/>
        <v>0</v>
      </c>
      <c r="L207" s="216">
        <f t="shared" si="19"/>
        <v>0</v>
      </c>
      <c r="M207" s="1"/>
    </row>
    <row r="208" spans="1:13" ht="25.5" hidden="1" customHeight="1">
      <c r="A208" s="226">
        <v>3</v>
      </c>
      <c r="B208" s="227">
        <v>1</v>
      </c>
      <c r="C208" s="227">
        <v>1</v>
      </c>
      <c r="D208" s="227">
        <v>5</v>
      </c>
      <c r="E208" s="227">
        <v>1</v>
      </c>
      <c r="F208" s="229">
        <v>1</v>
      </c>
      <c r="G208" s="228" t="s">
        <v>131</v>
      </c>
      <c r="H208" s="273">
        <v>175</v>
      </c>
      <c r="I208" s="231">
        <v>0</v>
      </c>
      <c r="J208" s="233">
        <v>0</v>
      </c>
      <c r="K208" s="233">
        <v>0</v>
      </c>
      <c r="L208" s="233">
        <v>0</v>
      </c>
      <c r="M208" s="1"/>
    </row>
    <row r="209" spans="1:15" ht="25.5" hidden="1" customHeight="1">
      <c r="A209" s="239">
        <v>3</v>
      </c>
      <c r="B209" s="240">
        <v>1</v>
      </c>
      <c r="C209" s="240">
        <v>2</v>
      </c>
      <c r="D209" s="240"/>
      <c r="E209" s="240"/>
      <c r="F209" s="242"/>
      <c r="G209" s="241" t="s">
        <v>132</v>
      </c>
      <c r="H209" s="273">
        <v>176</v>
      </c>
      <c r="I209" s="215">
        <f t="shared" ref="I209:L210" si="20">I210</f>
        <v>0</v>
      </c>
      <c r="J209" s="259">
        <f t="shared" si="20"/>
        <v>0</v>
      </c>
      <c r="K209" s="224">
        <f t="shared" si="20"/>
        <v>0</v>
      </c>
      <c r="L209" s="225">
        <f t="shared" si="20"/>
        <v>0</v>
      </c>
      <c r="M209" s="1"/>
    </row>
    <row r="210" spans="1:15" ht="25.5" hidden="1" customHeight="1">
      <c r="A210" s="226">
        <v>3</v>
      </c>
      <c r="B210" s="227">
        <v>1</v>
      </c>
      <c r="C210" s="227">
        <v>2</v>
      </c>
      <c r="D210" s="227">
        <v>1</v>
      </c>
      <c r="E210" s="227"/>
      <c r="F210" s="229"/>
      <c r="G210" s="241" t="s">
        <v>132</v>
      </c>
      <c r="H210" s="273">
        <v>177</v>
      </c>
      <c r="I210" s="236">
        <f t="shared" si="20"/>
        <v>0</v>
      </c>
      <c r="J210" s="256">
        <f t="shared" si="20"/>
        <v>0</v>
      </c>
      <c r="K210" s="216">
        <f t="shared" si="20"/>
        <v>0</v>
      </c>
      <c r="L210" s="215">
        <f t="shared" si="20"/>
        <v>0</v>
      </c>
      <c r="M210" s="1"/>
    </row>
    <row r="211" spans="1:15" ht="25.5" hidden="1" customHeight="1">
      <c r="A211" s="221">
        <v>3</v>
      </c>
      <c r="B211" s="219">
        <v>1</v>
      </c>
      <c r="C211" s="219">
        <v>2</v>
      </c>
      <c r="D211" s="219">
        <v>1</v>
      </c>
      <c r="E211" s="219">
        <v>1</v>
      </c>
      <c r="F211" s="222"/>
      <c r="G211" s="241" t="s">
        <v>132</v>
      </c>
      <c r="H211" s="273">
        <v>178</v>
      </c>
      <c r="I211" s="215">
        <f>SUM(I212:I215)</f>
        <v>0</v>
      </c>
      <c r="J211" s="258">
        <f>SUM(J212:J215)</f>
        <v>0</v>
      </c>
      <c r="K211" s="237">
        <f>SUM(K212:K215)</f>
        <v>0</v>
      </c>
      <c r="L211" s="236">
        <f>SUM(L212:L215)</f>
        <v>0</v>
      </c>
      <c r="M211" s="1"/>
    </row>
    <row r="212" spans="1:15" ht="38.25" hidden="1" customHeight="1">
      <c r="A212" s="226">
        <v>3</v>
      </c>
      <c r="B212" s="227">
        <v>1</v>
      </c>
      <c r="C212" s="227">
        <v>2</v>
      </c>
      <c r="D212" s="227">
        <v>1</v>
      </c>
      <c r="E212" s="227">
        <v>1</v>
      </c>
      <c r="F212" s="229">
        <v>2</v>
      </c>
      <c r="G212" s="228" t="s">
        <v>403</v>
      </c>
      <c r="H212" s="273">
        <v>179</v>
      </c>
      <c r="I212" s="233">
        <v>0</v>
      </c>
      <c r="J212" s="233">
        <v>0</v>
      </c>
      <c r="K212" s="233">
        <v>0</v>
      </c>
      <c r="L212" s="233">
        <v>0</v>
      </c>
      <c r="M212" s="1"/>
    </row>
    <row r="213" spans="1:15" hidden="1">
      <c r="A213" s="226">
        <v>3</v>
      </c>
      <c r="B213" s="227">
        <v>1</v>
      </c>
      <c r="C213" s="227">
        <v>2</v>
      </c>
      <c r="D213" s="226">
        <v>1</v>
      </c>
      <c r="E213" s="227">
        <v>1</v>
      </c>
      <c r="F213" s="229">
        <v>3</v>
      </c>
      <c r="G213" s="228" t="s">
        <v>133</v>
      </c>
      <c r="H213" s="273">
        <v>180</v>
      </c>
      <c r="I213" s="233">
        <v>0</v>
      </c>
      <c r="J213" s="233">
        <v>0</v>
      </c>
      <c r="K213" s="233">
        <v>0</v>
      </c>
      <c r="L213" s="233">
        <v>0</v>
      </c>
    </row>
    <row r="214" spans="1:15" ht="25.5" hidden="1" customHeight="1">
      <c r="A214" s="226">
        <v>3</v>
      </c>
      <c r="B214" s="227">
        <v>1</v>
      </c>
      <c r="C214" s="227">
        <v>2</v>
      </c>
      <c r="D214" s="226">
        <v>1</v>
      </c>
      <c r="E214" s="227">
        <v>1</v>
      </c>
      <c r="F214" s="229">
        <v>4</v>
      </c>
      <c r="G214" s="228" t="s">
        <v>134</v>
      </c>
      <c r="H214" s="273">
        <v>181</v>
      </c>
      <c r="I214" s="233">
        <v>0</v>
      </c>
      <c r="J214" s="233">
        <v>0</v>
      </c>
      <c r="K214" s="233">
        <v>0</v>
      </c>
      <c r="L214" s="233">
        <v>0</v>
      </c>
      <c r="M214" s="1"/>
    </row>
    <row r="215" spans="1:15" hidden="1">
      <c r="A215" s="239">
        <v>3</v>
      </c>
      <c r="B215" s="248">
        <v>1</v>
      </c>
      <c r="C215" s="248">
        <v>2</v>
      </c>
      <c r="D215" s="247">
        <v>1</v>
      </c>
      <c r="E215" s="248">
        <v>1</v>
      </c>
      <c r="F215" s="249">
        <v>5</v>
      </c>
      <c r="G215" s="250" t="s">
        <v>135</v>
      </c>
      <c r="H215" s="273">
        <v>182</v>
      </c>
      <c r="I215" s="233">
        <v>0</v>
      </c>
      <c r="J215" s="233">
        <v>0</v>
      </c>
      <c r="K215" s="233">
        <v>0</v>
      </c>
      <c r="L215" s="281">
        <v>0</v>
      </c>
    </row>
    <row r="216" spans="1:15" hidden="1">
      <c r="A216" s="226">
        <v>3</v>
      </c>
      <c r="B216" s="227">
        <v>1</v>
      </c>
      <c r="C216" s="227">
        <v>3</v>
      </c>
      <c r="D216" s="226"/>
      <c r="E216" s="227"/>
      <c r="F216" s="229"/>
      <c r="G216" s="228" t="s">
        <v>136</v>
      </c>
      <c r="H216" s="273">
        <v>183</v>
      </c>
      <c r="I216" s="215">
        <f>SUM(I217+I220)</f>
        <v>0</v>
      </c>
      <c r="J216" s="256">
        <f>SUM(J217+J220)</f>
        <v>0</v>
      </c>
      <c r="K216" s="216">
        <f>SUM(K217+K220)</f>
        <v>0</v>
      </c>
      <c r="L216" s="215">
        <f>SUM(L217+L220)</f>
        <v>0</v>
      </c>
    </row>
    <row r="217" spans="1:15" ht="25.5" hidden="1" customHeight="1">
      <c r="A217" s="221">
        <v>3</v>
      </c>
      <c r="B217" s="219">
        <v>1</v>
      </c>
      <c r="C217" s="219">
        <v>3</v>
      </c>
      <c r="D217" s="221">
        <v>1</v>
      </c>
      <c r="E217" s="226"/>
      <c r="F217" s="222"/>
      <c r="G217" s="220" t="s">
        <v>137</v>
      </c>
      <c r="H217" s="273">
        <v>184</v>
      </c>
      <c r="I217" s="236">
        <f t="shared" ref="I217:L218" si="21">I218</f>
        <v>0</v>
      </c>
      <c r="J217" s="258">
        <f t="shared" si="21"/>
        <v>0</v>
      </c>
      <c r="K217" s="237">
        <f t="shared" si="21"/>
        <v>0</v>
      </c>
      <c r="L217" s="236">
        <f t="shared" si="21"/>
        <v>0</v>
      </c>
      <c r="M217" s="1"/>
    </row>
    <row r="218" spans="1:15" ht="25.5" hidden="1" customHeight="1">
      <c r="A218" s="226">
        <v>3</v>
      </c>
      <c r="B218" s="227">
        <v>1</v>
      </c>
      <c r="C218" s="227">
        <v>3</v>
      </c>
      <c r="D218" s="226">
        <v>1</v>
      </c>
      <c r="E218" s="226">
        <v>1</v>
      </c>
      <c r="F218" s="229"/>
      <c r="G218" s="220" t="s">
        <v>137</v>
      </c>
      <c r="H218" s="273">
        <v>185</v>
      </c>
      <c r="I218" s="215">
        <f t="shared" si="21"/>
        <v>0</v>
      </c>
      <c r="J218" s="256">
        <f t="shared" si="21"/>
        <v>0</v>
      </c>
      <c r="K218" s="216">
        <f t="shared" si="21"/>
        <v>0</v>
      </c>
      <c r="L218" s="215">
        <f t="shared" si="21"/>
        <v>0</v>
      </c>
      <c r="M218" s="1"/>
    </row>
    <row r="219" spans="1:15" ht="25.5" hidden="1" customHeight="1">
      <c r="A219" s="226">
        <v>3</v>
      </c>
      <c r="B219" s="228">
        <v>1</v>
      </c>
      <c r="C219" s="226">
        <v>3</v>
      </c>
      <c r="D219" s="227">
        <v>1</v>
      </c>
      <c r="E219" s="227">
        <v>1</v>
      </c>
      <c r="F219" s="229">
        <v>1</v>
      </c>
      <c r="G219" s="220" t="s">
        <v>137</v>
      </c>
      <c r="H219" s="273">
        <v>186</v>
      </c>
      <c r="I219" s="281">
        <v>0</v>
      </c>
      <c r="J219" s="281">
        <v>0</v>
      </c>
      <c r="K219" s="281">
        <v>0</v>
      </c>
      <c r="L219" s="281">
        <v>0</v>
      </c>
      <c r="M219" s="1"/>
    </row>
    <row r="220" spans="1:15" hidden="1">
      <c r="A220" s="226">
        <v>3</v>
      </c>
      <c r="B220" s="228">
        <v>1</v>
      </c>
      <c r="C220" s="226">
        <v>3</v>
      </c>
      <c r="D220" s="227">
        <v>2</v>
      </c>
      <c r="E220" s="227"/>
      <c r="F220" s="229"/>
      <c r="G220" s="228" t="s">
        <v>138</v>
      </c>
      <c r="H220" s="273">
        <v>187</v>
      </c>
      <c r="I220" s="215">
        <f>I221</f>
        <v>0</v>
      </c>
      <c r="J220" s="256">
        <f>J221</f>
        <v>0</v>
      </c>
      <c r="K220" s="216">
        <f>K221</f>
        <v>0</v>
      </c>
      <c r="L220" s="215">
        <f>L221</f>
        <v>0</v>
      </c>
    </row>
    <row r="221" spans="1:15" hidden="1">
      <c r="A221" s="221">
        <v>3</v>
      </c>
      <c r="B221" s="220">
        <v>1</v>
      </c>
      <c r="C221" s="221">
        <v>3</v>
      </c>
      <c r="D221" s="219">
        <v>2</v>
      </c>
      <c r="E221" s="219">
        <v>1</v>
      </c>
      <c r="F221" s="222"/>
      <c r="G221" s="228" t="s">
        <v>138</v>
      </c>
      <c r="H221" s="273">
        <v>188</v>
      </c>
      <c r="I221" s="215">
        <f>SUM(I222:I227)</f>
        <v>0</v>
      </c>
      <c r="J221" s="215">
        <f>SUM(J222:J227)</f>
        <v>0</v>
      </c>
      <c r="K221" s="215">
        <f>SUM(K222:K227)</f>
        <v>0</v>
      </c>
      <c r="L221" s="215">
        <f>SUM(L222:L227)</f>
        <v>0</v>
      </c>
      <c r="M221" s="288"/>
      <c r="N221" s="288"/>
      <c r="O221" s="288"/>
    </row>
    <row r="222" spans="1:15" hidden="1">
      <c r="A222" s="226">
        <v>3</v>
      </c>
      <c r="B222" s="228">
        <v>1</v>
      </c>
      <c r="C222" s="226">
        <v>3</v>
      </c>
      <c r="D222" s="227">
        <v>2</v>
      </c>
      <c r="E222" s="227">
        <v>1</v>
      </c>
      <c r="F222" s="229">
        <v>1</v>
      </c>
      <c r="G222" s="228" t="s">
        <v>139</v>
      </c>
      <c r="H222" s="273">
        <v>189</v>
      </c>
      <c r="I222" s="233">
        <v>0</v>
      </c>
      <c r="J222" s="233">
        <v>0</v>
      </c>
      <c r="K222" s="233">
        <v>0</v>
      </c>
      <c r="L222" s="281">
        <v>0</v>
      </c>
    </row>
    <row r="223" spans="1:15" ht="25.5" hidden="1" customHeight="1">
      <c r="A223" s="226">
        <v>3</v>
      </c>
      <c r="B223" s="228">
        <v>1</v>
      </c>
      <c r="C223" s="226">
        <v>3</v>
      </c>
      <c r="D223" s="227">
        <v>2</v>
      </c>
      <c r="E223" s="227">
        <v>1</v>
      </c>
      <c r="F223" s="229">
        <v>2</v>
      </c>
      <c r="G223" s="228" t="s">
        <v>140</v>
      </c>
      <c r="H223" s="273">
        <v>190</v>
      </c>
      <c r="I223" s="233">
        <v>0</v>
      </c>
      <c r="J223" s="233">
        <v>0</v>
      </c>
      <c r="K223" s="233">
        <v>0</v>
      </c>
      <c r="L223" s="233">
        <v>0</v>
      </c>
      <c r="M223" s="1"/>
    </row>
    <row r="224" spans="1:15" hidden="1">
      <c r="A224" s="226">
        <v>3</v>
      </c>
      <c r="B224" s="228">
        <v>1</v>
      </c>
      <c r="C224" s="226">
        <v>3</v>
      </c>
      <c r="D224" s="227">
        <v>2</v>
      </c>
      <c r="E224" s="227">
        <v>1</v>
      </c>
      <c r="F224" s="229">
        <v>3</v>
      </c>
      <c r="G224" s="228" t="s">
        <v>141</v>
      </c>
      <c r="H224" s="273">
        <v>191</v>
      </c>
      <c r="I224" s="233">
        <v>0</v>
      </c>
      <c r="J224" s="233">
        <v>0</v>
      </c>
      <c r="K224" s="233">
        <v>0</v>
      </c>
      <c r="L224" s="233">
        <v>0</v>
      </c>
    </row>
    <row r="225" spans="1:13" ht="25.5" hidden="1" customHeight="1">
      <c r="A225" s="226">
        <v>3</v>
      </c>
      <c r="B225" s="228">
        <v>1</v>
      </c>
      <c r="C225" s="226">
        <v>3</v>
      </c>
      <c r="D225" s="227">
        <v>2</v>
      </c>
      <c r="E225" s="227">
        <v>1</v>
      </c>
      <c r="F225" s="229">
        <v>4</v>
      </c>
      <c r="G225" s="228" t="s">
        <v>404</v>
      </c>
      <c r="H225" s="273">
        <v>192</v>
      </c>
      <c r="I225" s="233">
        <v>0</v>
      </c>
      <c r="J225" s="233">
        <v>0</v>
      </c>
      <c r="K225" s="233">
        <v>0</v>
      </c>
      <c r="L225" s="281">
        <v>0</v>
      </c>
      <c r="M225" s="1"/>
    </row>
    <row r="226" spans="1:13" hidden="1">
      <c r="A226" s="226">
        <v>3</v>
      </c>
      <c r="B226" s="228">
        <v>1</v>
      </c>
      <c r="C226" s="226">
        <v>3</v>
      </c>
      <c r="D226" s="227">
        <v>2</v>
      </c>
      <c r="E226" s="227">
        <v>1</v>
      </c>
      <c r="F226" s="229">
        <v>5</v>
      </c>
      <c r="G226" s="220" t="s">
        <v>142</v>
      </c>
      <c r="H226" s="273">
        <v>193</v>
      </c>
      <c r="I226" s="233">
        <v>0</v>
      </c>
      <c r="J226" s="233">
        <v>0</v>
      </c>
      <c r="K226" s="233">
        <v>0</v>
      </c>
      <c r="L226" s="233">
        <v>0</v>
      </c>
    </row>
    <row r="227" spans="1:13" hidden="1">
      <c r="A227" s="226">
        <v>3</v>
      </c>
      <c r="B227" s="228">
        <v>1</v>
      </c>
      <c r="C227" s="226">
        <v>3</v>
      </c>
      <c r="D227" s="227">
        <v>2</v>
      </c>
      <c r="E227" s="227">
        <v>1</v>
      </c>
      <c r="F227" s="229">
        <v>6</v>
      </c>
      <c r="G227" s="220" t="s">
        <v>138</v>
      </c>
      <c r="H227" s="273">
        <v>194</v>
      </c>
      <c r="I227" s="233">
        <v>0</v>
      </c>
      <c r="J227" s="233">
        <v>0</v>
      </c>
      <c r="K227" s="233">
        <v>0</v>
      </c>
      <c r="L227" s="281">
        <v>0</v>
      </c>
    </row>
    <row r="228" spans="1:13" ht="25.5" hidden="1" customHeight="1">
      <c r="A228" s="221">
        <v>3</v>
      </c>
      <c r="B228" s="219">
        <v>1</v>
      </c>
      <c r="C228" s="219">
        <v>4</v>
      </c>
      <c r="D228" s="219"/>
      <c r="E228" s="219"/>
      <c r="F228" s="222"/>
      <c r="G228" s="220" t="s">
        <v>143</v>
      </c>
      <c r="H228" s="273">
        <v>195</v>
      </c>
      <c r="I228" s="236">
        <f t="shared" ref="I228:L230" si="22">I229</f>
        <v>0</v>
      </c>
      <c r="J228" s="258">
        <f t="shared" si="22"/>
        <v>0</v>
      </c>
      <c r="K228" s="237">
        <f t="shared" si="22"/>
        <v>0</v>
      </c>
      <c r="L228" s="237">
        <f t="shared" si="22"/>
        <v>0</v>
      </c>
      <c r="M228" s="1"/>
    </row>
    <row r="229" spans="1:13" ht="25.5" hidden="1" customHeight="1">
      <c r="A229" s="239">
        <v>3</v>
      </c>
      <c r="B229" s="248">
        <v>1</v>
      </c>
      <c r="C229" s="248">
        <v>4</v>
      </c>
      <c r="D229" s="248">
        <v>1</v>
      </c>
      <c r="E229" s="248"/>
      <c r="F229" s="249"/>
      <c r="G229" s="220" t="s">
        <v>143</v>
      </c>
      <c r="H229" s="273">
        <v>196</v>
      </c>
      <c r="I229" s="243">
        <f t="shared" si="22"/>
        <v>0</v>
      </c>
      <c r="J229" s="271">
        <f t="shared" si="22"/>
        <v>0</v>
      </c>
      <c r="K229" s="244">
        <f t="shared" si="22"/>
        <v>0</v>
      </c>
      <c r="L229" s="244">
        <f t="shared" si="22"/>
        <v>0</v>
      </c>
      <c r="M229" s="1"/>
    </row>
    <row r="230" spans="1:13" ht="25.5" hidden="1" customHeight="1">
      <c r="A230" s="226">
        <v>3</v>
      </c>
      <c r="B230" s="227">
        <v>1</v>
      </c>
      <c r="C230" s="227">
        <v>4</v>
      </c>
      <c r="D230" s="227">
        <v>1</v>
      </c>
      <c r="E230" s="227">
        <v>1</v>
      </c>
      <c r="F230" s="229"/>
      <c r="G230" s="220" t="s">
        <v>144</v>
      </c>
      <c r="H230" s="273">
        <v>197</v>
      </c>
      <c r="I230" s="215">
        <f t="shared" si="22"/>
        <v>0</v>
      </c>
      <c r="J230" s="256">
        <f t="shared" si="22"/>
        <v>0</v>
      </c>
      <c r="K230" s="216">
        <f t="shared" si="22"/>
        <v>0</v>
      </c>
      <c r="L230" s="216">
        <f t="shared" si="22"/>
        <v>0</v>
      </c>
      <c r="M230" s="1"/>
    </row>
    <row r="231" spans="1:13" ht="25.5" hidden="1" customHeight="1">
      <c r="A231" s="230">
        <v>3</v>
      </c>
      <c r="B231" s="226">
        <v>1</v>
      </c>
      <c r="C231" s="227">
        <v>4</v>
      </c>
      <c r="D231" s="227">
        <v>1</v>
      </c>
      <c r="E231" s="227">
        <v>1</v>
      </c>
      <c r="F231" s="229">
        <v>1</v>
      </c>
      <c r="G231" s="220" t="s">
        <v>144</v>
      </c>
      <c r="H231" s="273">
        <v>198</v>
      </c>
      <c r="I231" s="233">
        <v>0</v>
      </c>
      <c r="J231" s="233">
        <v>0</v>
      </c>
      <c r="K231" s="233">
        <v>0</v>
      </c>
      <c r="L231" s="233">
        <v>0</v>
      </c>
      <c r="M231" s="1"/>
    </row>
    <row r="232" spans="1:13" ht="25.5" hidden="1" customHeight="1">
      <c r="A232" s="230">
        <v>3</v>
      </c>
      <c r="B232" s="227">
        <v>1</v>
      </c>
      <c r="C232" s="227">
        <v>5</v>
      </c>
      <c r="D232" s="227"/>
      <c r="E232" s="227"/>
      <c r="F232" s="229"/>
      <c r="G232" s="228" t="s">
        <v>405</v>
      </c>
      <c r="H232" s="273">
        <v>199</v>
      </c>
      <c r="I232" s="215">
        <f t="shared" ref="I232:L233" si="23">I233</f>
        <v>0</v>
      </c>
      <c r="J232" s="215">
        <f t="shared" si="23"/>
        <v>0</v>
      </c>
      <c r="K232" s="215">
        <f t="shared" si="23"/>
        <v>0</v>
      </c>
      <c r="L232" s="215">
        <f t="shared" si="23"/>
        <v>0</v>
      </c>
      <c r="M232" s="1"/>
    </row>
    <row r="233" spans="1:13" ht="25.5" hidden="1" customHeight="1">
      <c r="A233" s="230">
        <v>3</v>
      </c>
      <c r="B233" s="227">
        <v>1</v>
      </c>
      <c r="C233" s="227">
        <v>5</v>
      </c>
      <c r="D233" s="227">
        <v>1</v>
      </c>
      <c r="E233" s="227"/>
      <c r="F233" s="229"/>
      <c r="G233" s="228" t="s">
        <v>405</v>
      </c>
      <c r="H233" s="273">
        <v>200</v>
      </c>
      <c r="I233" s="215">
        <f t="shared" si="23"/>
        <v>0</v>
      </c>
      <c r="J233" s="215">
        <f t="shared" si="23"/>
        <v>0</v>
      </c>
      <c r="K233" s="215">
        <f t="shared" si="23"/>
        <v>0</v>
      </c>
      <c r="L233" s="215">
        <f t="shared" si="23"/>
        <v>0</v>
      </c>
      <c r="M233" s="1"/>
    </row>
    <row r="234" spans="1:13" ht="25.5" hidden="1" customHeight="1">
      <c r="A234" s="230">
        <v>3</v>
      </c>
      <c r="B234" s="227">
        <v>1</v>
      </c>
      <c r="C234" s="227">
        <v>5</v>
      </c>
      <c r="D234" s="227">
        <v>1</v>
      </c>
      <c r="E234" s="227">
        <v>1</v>
      </c>
      <c r="F234" s="229"/>
      <c r="G234" s="228" t="s">
        <v>405</v>
      </c>
      <c r="H234" s="273">
        <v>201</v>
      </c>
      <c r="I234" s="215">
        <f>SUM(I235:I237)</f>
        <v>0</v>
      </c>
      <c r="J234" s="215">
        <f>SUM(J235:J237)</f>
        <v>0</v>
      </c>
      <c r="K234" s="215">
        <f>SUM(K235:K237)</f>
        <v>0</v>
      </c>
      <c r="L234" s="215">
        <f>SUM(L235:L237)</f>
        <v>0</v>
      </c>
      <c r="M234" s="1"/>
    </row>
    <row r="235" spans="1:13" hidden="1">
      <c r="A235" s="230">
        <v>3</v>
      </c>
      <c r="B235" s="227">
        <v>1</v>
      </c>
      <c r="C235" s="227">
        <v>5</v>
      </c>
      <c r="D235" s="227">
        <v>1</v>
      </c>
      <c r="E235" s="227">
        <v>1</v>
      </c>
      <c r="F235" s="229">
        <v>1</v>
      </c>
      <c r="G235" s="283" t="s">
        <v>145</v>
      </c>
      <c r="H235" s="273">
        <v>202</v>
      </c>
      <c r="I235" s="233">
        <v>0</v>
      </c>
      <c r="J235" s="233">
        <v>0</v>
      </c>
      <c r="K235" s="233">
        <v>0</v>
      </c>
      <c r="L235" s="233">
        <v>0</v>
      </c>
    </row>
    <row r="236" spans="1:13" hidden="1">
      <c r="A236" s="230">
        <v>3</v>
      </c>
      <c r="B236" s="227">
        <v>1</v>
      </c>
      <c r="C236" s="227">
        <v>5</v>
      </c>
      <c r="D236" s="227">
        <v>1</v>
      </c>
      <c r="E236" s="227">
        <v>1</v>
      </c>
      <c r="F236" s="229">
        <v>2</v>
      </c>
      <c r="G236" s="283" t="s">
        <v>146</v>
      </c>
      <c r="H236" s="273">
        <v>203</v>
      </c>
      <c r="I236" s="233">
        <v>0</v>
      </c>
      <c r="J236" s="233">
        <v>0</v>
      </c>
      <c r="K236" s="233">
        <v>0</v>
      </c>
      <c r="L236" s="233">
        <v>0</v>
      </c>
    </row>
    <row r="237" spans="1:13" ht="25.5" hidden="1" customHeight="1">
      <c r="A237" s="230">
        <v>3</v>
      </c>
      <c r="B237" s="227">
        <v>1</v>
      </c>
      <c r="C237" s="227">
        <v>5</v>
      </c>
      <c r="D237" s="227">
        <v>1</v>
      </c>
      <c r="E237" s="227">
        <v>1</v>
      </c>
      <c r="F237" s="229">
        <v>3</v>
      </c>
      <c r="G237" s="283" t="s">
        <v>147</v>
      </c>
      <c r="H237" s="273">
        <v>204</v>
      </c>
      <c r="I237" s="233">
        <v>0</v>
      </c>
      <c r="J237" s="233">
        <v>0</v>
      </c>
      <c r="K237" s="233">
        <v>0</v>
      </c>
      <c r="L237" s="233">
        <v>0</v>
      </c>
      <c r="M237" s="1"/>
    </row>
    <row r="238" spans="1:13" ht="38.25" hidden="1" customHeight="1">
      <c r="A238" s="211">
        <v>3</v>
      </c>
      <c r="B238" s="212">
        <v>2</v>
      </c>
      <c r="C238" s="212"/>
      <c r="D238" s="212"/>
      <c r="E238" s="212"/>
      <c r="F238" s="214"/>
      <c r="G238" s="213" t="s">
        <v>335</v>
      </c>
      <c r="H238" s="273">
        <v>205</v>
      </c>
      <c r="I238" s="215">
        <f>SUM(I239+I271)</f>
        <v>0</v>
      </c>
      <c r="J238" s="256">
        <f>SUM(J239+J271)</f>
        <v>0</v>
      </c>
      <c r="K238" s="216">
        <f>SUM(K239+K271)</f>
        <v>0</v>
      </c>
      <c r="L238" s="216">
        <f>SUM(L239+L271)</f>
        <v>0</v>
      </c>
      <c r="M238" s="1"/>
    </row>
    <row r="239" spans="1:13" ht="38.25" hidden="1" customHeight="1">
      <c r="A239" s="239">
        <v>3</v>
      </c>
      <c r="B239" s="247">
        <v>2</v>
      </c>
      <c r="C239" s="248">
        <v>1</v>
      </c>
      <c r="D239" s="248"/>
      <c r="E239" s="248"/>
      <c r="F239" s="249"/>
      <c r="G239" s="250" t="s">
        <v>352</v>
      </c>
      <c r="H239" s="273">
        <v>206</v>
      </c>
      <c r="I239" s="243">
        <f>SUM(I240+I249+I253+I257+I261+I264+I267)</f>
        <v>0</v>
      </c>
      <c r="J239" s="271">
        <f>SUM(J240+J249+J253+J257+J261+J264+J267)</f>
        <v>0</v>
      </c>
      <c r="K239" s="244">
        <f>SUM(K240+K249+K253+K257+K261+K264+K267)</f>
        <v>0</v>
      </c>
      <c r="L239" s="244">
        <f>SUM(L240+L249+L253+L257+L261+L264+L267)</f>
        <v>0</v>
      </c>
      <c r="M239" s="1"/>
    </row>
    <row r="240" spans="1:13" hidden="1">
      <c r="A240" s="226">
        <v>3</v>
      </c>
      <c r="B240" s="227">
        <v>2</v>
      </c>
      <c r="C240" s="227">
        <v>1</v>
      </c>
      <c r="D240" s="227">
        <v>1</v>
      </c>
      <c r="E240" s="227"/>
      <c r="F240" s="229"/>
      <c r="G240" s="228" t="s">
        <v>148</v>
      </c>
      <c r="H240" s="273">
        <v>207</v>
      </c>
      <c r="I240" s="243">
        <f>I241</f>
        <v>0</v>
      </c>
      <c r="J240" s="243">
        <f>J241</f>
        <v>0</v>
      </c>
      <c r="K240" s="243">
        <f>K241</f>
        <v>0</v>
      </c>
      <c r="L240" s="243">
        <f>L241</f>
        <v>0</v>
      </c>
    </row>
    <row r="241" spans="1:13" hidden="1">
      <c r="A241" s="226">
        <v>3</v>
      </c>
      <c r="B241" s="226">
        <v>2</v>
      </c>
      <c r="C241" s="227">
        <v>1</v>
      </c>
      <c r="D241" s="227">
        <v>1</v>
      </c>
      <c r="E241" s="227">
        <v>1</v>
      </c>
      <c r="F241" s="229"/>
      <c r="G241" s="228" t="s">
        <v>149</v>
      </c>
      <c r="H241" s="273">
        <v>208</v>
      </c>
      <c r="I241" s="215">
        <f>SUM(I242:I242)</f>
        <v>0</v>
      </c>
      <c r="J241" s="256">
        <f>SUM(J242:J242)</f>
        <v>0</v>
      </c>
      <c r="K241" s="216">
        <f>SUM(K242:K242)</f>
        <v>0</v>
      </c>
      <c r="L241" s="216">
        <f>SUM(L242:L242)</f>
        <v>0</v>
      </c>
    </row>
    <row r="242" spans="1:13" hidden="1">
      <c r="A242" s="239">
        <v>3</v>
      </c>
      <c r="B242" s="239">
        <v>2</v>
      </c>
      <c r="C242" s="248">
        <v>1</v>
      </c>
      <c r="D242" s="248">
        <v>1</v>
      </c>
      <c r="E242" s="248">
        <v>1</v>
      </c>
      <c r="F242" s="249">
        <v>1</v>
      </c>
      <c r="G242" s="250" t="s">
        <v>149</v>
      </c>
      <c r="H242" s="273">
        <v>209</v>
      </c>
      <c r="I242" s="233">
        <v>0</v>
      </c>
      <c r="J242" s="233">
        <v>0</v>
      </c>
      <c r="K242" s="233">
        <v>0</v>
      </c>
      <c r="L242" s="233">
        <v>0</v>
      </c>
    </row>
    <row r="243" spans="1:13" hidden="1">
      <c r="A243" s="239">
        <v>3</v>
      </c>
      <c r="B243" s="248">
        <v>2</v>
      </c>
      <c r="C243" s="248">
        <v>1</v>
      </c>
      <c r="D243" s="248">
        <v>1</v>
      </c>
      <c r="E243" s="248">
        <v>2</v>
      </c>
      <c r="F243" s="249"/>
      <c r="G243" s="250" t="s">
        <v>150</v>
      </c>
      <c r="H243" s="273">
        <v>210</v>
      </c>
      <c r="I243" s="215">
        <f>SUM(I244:I245)</f>
        <v>0</v>
      </c>
      <c r="J243" s="215">
        <f>SUM(J244:J245)</f>
        <v>0</v>
      </c>
      <c r="K243" s="215">
        <f>SUM(K244:K245)</f>
        <v>0</v>
      </c>
      <c r="L243" s="215">
        <f>SUM(L244:L245)</f>
        <v>0</v>
      </c>
    </row>
    <row r="244" spans="1:13" hidden="1">
      <c r="A244" s="239">
        <v>3</v>
      </c>
      <c r="B244" s="248">
        <v>2</v>
      </c>
      <c r="C244" s="248">
        <v>1</v>
      </c>
      <c r="D244" s="248">
        <v>1</v>
      </c>
      <c r="E244" s="248">
        <v>2</v>
      </c>
      <c r="F244" s="249">
        <v>1</v>
      </c>
      <c r="G244" s="250" t="s">
        <v>151</v>
      </c>
      <c r="H244" s="273">
        <v>211</v>
      </c>
      <c r="I244" s="233">
        <v>0</v>
      </c>
      <c r="J244" s="233">
        <v>0</v>
      </c>
      <c r="K244" s="233">
        <v>0</v>
      </c>
      <c r="L244" s="233">
        <v>0</v>
      </c>
    </row>
    <row r="245" spans="1:13" hidden="1">
      <c r="A245" s="239">
        <v>3</v>
      </c>
      <c r="B245" s="248">
        <v>2</v>
      </c>
      <c r="C245" s="248">
        <v>1</v>
      </c>
      <c r="D245" s="248">
        <v>1</v>
      </c>
      <c r="E245" s="248">
        <v>2</v>
      </c>
      <c r="F245" s="249">
        <v>2</v>
      </c>
      <c r="G245" s="250" t="s">
        <v>152</v>
      </c>
      <c r="H245" s="273">
        <v>212</v>
      </c>
      <c r="I245" s="233">
        <v>0</v>
      </c>
      <c r="J245" s="233">
        <v>0</v>
      </c>
      <c r="K245" s="233">
        <v>0</v>
      </c>
      <c r="L245" s="233">
        <v>0</v>
      </c>
    </row>
    <row r="246" spans="1:13" hidden="1">
      <c r="A246" s="239">
        <v>3</v>
      </c>
      <c r="B246" s="248">
        <v>2</v>
      </c>
      <c r="C246" s="248">
        <v>1</v>
      </c>
      <c r="D246" s="248">
        <v>1</v>
      </c>
      <c r="E246" s="248">
        <v>3</v>
      </c>
      <c r="F246" s="289"/>
      <c r="G246" s="250" t="s">
        <v>153</v>
      </c>
      <c r="H246" s="273">
        <v>213</v>
      </c>
      <c r="I246" s="215">
        <f>SUM(I247:I248)</f>
        <v>0</v>
      </c>
      <c r="J246" s="215">
        <f>SUM(J247:J248)</f>
        <v>0</v>
      </c>
      <c r="K246" s="215">
        <f>SUM(K247:K248)</f>
        <v>0</v>
      </c>
      <c r="L246" s="215">
        <f>SUM(L247:L248)</f>
        <v>0</v>
      </c>
    </row>
    <row r="247" spans="1:13" hidden="1">
      <c r="A247" s="239">
        <v>3</v>
      </c>
      <c r="B247" s="248">
        <v>2</v>
      </c>
      <c r="C247" s="248">
        <v>1</v>
      </c>
      <c r="D247" s="248">
        <v>1</v>
      </c>
      <c r="E247" s="248">
        <v>3</v>
      </c>
      <c r="F247" s="249">
        <v>1</v>
      </c>
      <c r="G247" s="250" t="s">
        <v>154</v>
      </c>
      <c r="H247" s="273">
        <v>214</v>
      </c>
      <c r="I247" s="233">
        <v>0</v>
      </c>
      <c r="J247" s="233">
        <v>0</v>
      </c>
      <c r="K247" s="233">
        <v>0</v>
      </c>
      <c r="L247" s="233">
        <v>0</v>
      </c>
    </row>
    <row r="248" spans="1:13" hidden="1">
      <c r="A248" s="239">
        <v>3</v>
      </c>
      <c r="B248" s="248">
        <v>2</v>
      </c>
      <c r="C248" s="248">
        <v>1</v>
      </c>
      <c r="D248" s="248">
        <v>1</v>
      </c>
      <c r="E248" s="248">
        <v>3</v>
      </c>
      <c r="F248" s="249">
        <v>2</v>
      </c>
      <c r="G248" s="250" t="s">
        <v>155</v>
      </c>
      <c r="H248" s="273">
        <v>215</v>
      </c>
      <c r="I248" s="233">
        <v>0</v>
      </c>
      <c r="J248" s="233">
        <v>0</v>
      </c>
      <c r="K248" s="233">
        <v>0</v>
      </c>
      <c r="L248" s="233">
        <v>0</v>
      </c>
    </row>
    <row r="249" spans="1:13" hidden="1">
      <c r="A249" s="226">
        <v>3</v>
      </c>
      <c r="B249" s="227">
        <v>2</v>
      </c>
      <c r="C249" s="227">
        <v>1</v>
      </c>
      <c r="D249" s="227">
        <v>2</v>
      </c>
      <c r="E249" s="227"/>
      <c r="F249" s="229"/>
      <c r="G249" s="228" t="s">
        <v>357</v>
      </c>
      <c r="H249" s="273">
        <v>216</v>
      </c>
      <c r="I249" s="215">
        <f>I250</f>
        <v>0</v>
      </c>
      <c r="J249" s="215">
        <f>J250</f>
        <v>0</v>
      </c>
      <c r="K249" s="215">
        <f>K250</f>
        <v>0</v>
      </c>
      <c r="L249" s="215">
        <f>L250</f>
        <v>0</v>
      </c>
    </row>
    <row r="250" spans="1:13" hidden="1">
      <c r="A250" s="226">
        <v>3</v>
      </c>
      <c r="B250" s="227">
        <v>2</v>
      </c>
      <c r="C250" s="227">
        <v>1</v>
      </c>
      <c r="D250" s="227">
        <v>2</v>
      </c>
      <c r="E250" s="227">
        <v>1</v>
      </c>
      <c r="F250" s="229"/>
      <c r="G250" s="228" t="s">
        <v>357</v>
      </c>
      <c r="H250" s="273">
        <v>217</v>
      </c>
      <c r="I250" s="215">
        <f>SUM(I251:I252)</f>
        <v>0</v>
      </c>
      <c r="J250" s="256">
        <f>SUM(J251:J252)</f>
        <v>0</v>
      </c>
      <c r="K250" s="216">
        <f>SUM(K251:K252)</f>
        <v>0</v>
      </c>
      <c r="L250" s="216">
        <f>SUM(L251:L252)</f>
        <v>0</v>
      </c>
    </row>
    <row r="251" spans="1:13" ht="25.5" hidden="1" customHeight="1">
      <c r="A251" s="239">
        <v>3</v>
      </c>
      <c r="B251" s="247">
        <v>2</v>
      </c>
      <c r="C251" s="248">
        <v>1</v>
      </c>
      <c r="D251" s="248">
        <v>2</v>
      </c>
      <c r="E251" s="248">
        <v>1</v>
      </c>
      <c r="F251" s="249">
        <v>1</v>
      </c>
      <c r="G251" s="250" t="s">
        <v>156</v>
      </c>
      <c r="H251" s="273">
        <v>218</v>
      </c>
      <c r="I251" s="233">
        <v>0</v>
      </c>
      <c r="J251" s="233">
        <v>0</v>
      </c>
      <c r="K251" s="233">
        <v>0</v>
      </c>
      <c r="L251" s="233">
        <v>0</v>
      </c>
      <c r="M251" s="1"/>
    </row>
    <row r="252" spans="1:13" ht="25.5" hidden="1" customHeight="1">
      <c r="A252" s="226">
        <v>3</v>
      </c>
      <c r="B252" s="227">
        <v>2</v>
      </c>
      <c r="C252" s="227">
        <v>1</v>
      </c>
      <c r="D252" s="227">
        <v>2</v>
      </c>
      <c r="E252" s="227">
        <v>1</v>
      </c>
      <c r="F252" s="229">
        <v>2</v>
      </c>
      <c r="G252" s="228" t="s">
        <v>157</v>
      </c>
      <c r="H252" s="273">
        <v>219</v>
      </c>
      <c r="I252" s="233">
        <v>0</v>
      </c>
      <c r="J252" s="233">
        <v>0</v>
      </c>
      <c r="K252" s="233">
        <v>0</v>
      </c>
      <c r="L252" s="233">
        <v>0</v>
      </c>
      <c r="M252" s="1"/>
    </row>
    <row r="253" spans="1:13" ht="25.5" hidden="1" customHeight="1">
      <c r="A253" s="221">
        <v>3</v>
      </c>
      <c r="B253" s="219">
        <v>2</v>
      </c>
      <c r="C253" s="219">
        <v>1</v>
      </c>
      <c r="D253" s="219">
        <v>3</v>
      </c>
      <c r="E253" s="219"/>
      <c r="F253" s="222"/>
      <c r="G253" s="220" t="s">
        <v>158</v>
      </c>
      <c r="H253" s="273">
        <v>220</v>
      </c>
      <c r="I253" s="236">
        <f>I254</f>
        <v>0</v>
      </c>
      <c r="J253" s="258">
        <f>J254</f>
        <v>0</v>
      </c>
      <c r="K253" s="237">
        <f>K254</f>
        <v>0</v>
      </c>
      <c r="L253" s="237">
        <f>L254</f>
        <v>0</v>
      </c>
      <c r="M253" s="1"/>
    </row>
    <row r="254" spans="1:13" ht="25.5" hidden="1" customHeight="1">
      <c r="A254" s="226">
        <v>3</v>
      </c>
      <c r="B254" s="227">
        <v>2</v>
      </c>
      <c r="C254" s="227">
        <v>1</v>
      </c>
      <c r="D254" s="227">
        <v>3</v>
      </c>
      <c r="E254" s="227">
        <v>1</v>
      </c>
      <c r="F254" s="229"/>
      <c r="G254" s="220" t="s">
        <v>158</v>
      </c>
      <c r="H254" s="273">
        <v>221</v>
      </c>
      <c r="I254" s="215">
        <f>I255+I256</f>
        <v>0</v>
      </c>
      <c r="J254" s="215">
        <f>J255+J256</f>
        <v>0</v>
      </c>
      <c r="K254" s="215">
        <f>K255+K256</f>
        <v>0</v>
      </c>
      <c r="L254" s="215">
        <f>L255+L256</f>
        <v>0</v>
      </c>
      <c r="M254" s="1"/>
    </row>
    <row r="255" spans="1:13" ht="25.5" hidden="1" customHeight="1">
      <c r="A255" s="226">
        <v>3</v>
      </c>
      <c r="B255" s="227">
        <v>2</v>
      </c>
      <c r="C255" s="227">
        <v>1</v>
      </c>
      <c r="D255" s="227">
        <v>3</v>
      </c>
      <c r="E255" s="227">
        <v>1</v>
      </c>
      <c r="F255" s="229">
        <v>1</v>
      </c>
      <c r="G255" s="228" t="s">
        <v>159</v>
      </c>
      <c r="H255" s="273">
        <v>222</v>
      </c>
      <c r="I255" s="233">
        <v>0</v>
      </c>
      <c r="J255" s="233">
        <v>0</v>
      </c>
      <c r="K255" s="233">
        <v>0</v>
      </c>
      <c r="L255" s="233">
        <v>0</v>
      </c>
      <c r="M255" s="1"/>
    </row>
    <row r="256" spans="1:13" ht="25.5" hidden="1" customHeight="1">
      <c r="A256" s="226">
        <v>3</v>
      </c>
      <c r="B256" s="227">
        <v>2</v>
      </c>
      <c r="C256" s="227">
        <v>1</v>
      </c>
      <c r="D256" s="227">
        <v>3</v>
      </c>
      <c r="E256" s="227">
        <v>1</v>
      </c>
      <c r="F256" s="229">
        <v>2</v>
      </c>
      <c r="G256" s="228" t="s">
        <v>160</v>
      </c>
      <c r="H256" s="273">
        <v>223</v>
      </c>
      <c r="I256" s="281">
        <v>0</v>
      </c>
      <c r="J256" s="278">
        <v>0</v>
      </c>
      <c r="K256" s="281">
        <v>0</v>
      </c>
      <c r="L256" s="281">
        <v>0</v>
      </c>
      <c r="M256" s="1"/>
    </row>
    <row r="257" spans="1:13" hidden="1">
      <c r="A257" s="226">
        <v>3</v>
      </c>
      <c r="B257" s="227">
        <v>2</v>
      </c>
      <c r="C257" s="227">
        <v>1</v>
      </c>
      <c r="D257" s="227">
        <v>4</v>
      </c>
      <c r="E257" s="227"/>
      <c r="F257" s="229"/>
      <c r="G257" s="228" t="s">
        <v>161</v>
      </c>
      <c r="H257" s="273">
        <v>224</v>
      </c>
      <c r="I257" s="215">
        <f>I258</f>
        <v>0</v>
      </c>
      <c r="J257" s="216">
        <f>J258</f>
        <v>0</v>
      </c>
      <c r="K257" s="215">
        <f>K258</f>
        <v>0</v>
      </c>
      <c r="L257" s="216">
        <f>L258</f>
        <v>0</v>
      </c>
    </row>
    <row r="258" spans="1:13" hidden="1">
      <c r="A258" s="221">
        <v>3</v>
      </c>
      <c r="B258" s="219">
        <v>2</v>
      </c>
      <c r="C258" s="219">
        <v>1</v>
      </c>
      <c r="D258" s="219">
        <v>4</v>
      </c>
      <c r="E258" s="219">
        <v>1</v>
      </c>
      <c r="F258" s="222"/>
      <c r="G258" s="220" t="s">
        <v>161</v>
      </c>
      <c r="H258" s="273">
        <v>225</v>
      </c>
      <c r="I258" s="236">
        <f>SUM(I259:I260)</f>
        <v>0</v>
      </c>
      <c r="J258" s="258">
        <f>SUM(J259:J260)</f>
        <v>0</v>
      </c>
      <c r="K258" s="237">
        <f>SUM(K259:K260)</f>
        <v>0</v>
      </c>
      <c r="L258" s="237">
        <f>SUM(L259:L260)</f>
        <v>0</v>
      </c>
    </row>
    <row r="259" spans="1:13" ht="25.5" hidden="1" customHeight="1">
      <c r="A259" s="226">
        <v>3</v>
      </c>
      <c r="B259" s="227">
        <v>2</v>
      </c>
      <c r="C259" s="227">
        <v>1</v>
      </c>
      <c r="D259" s="227">
        <v>4</v>
      </c>
      <c r="E259" s="227">
        <v>1</v>
      </c>
      <c r="F259" s="229">
        <v>1</v>
      </c>
      <c r="G259" s="228" t="s">
        <v>162</v>
      </c>
      <c r="H259" s="273">
        <v>226</v>
      </c>
      <c r="I259" s="233">
        <v>0</v>
      </c>
      <c r="J259" s="233">
        <v>0</v>
      </c>
      <c r="K259" s="233">
        <v>0</v>
      </c>
      <c r="L259" s="233">
        <v>0</v>
      </c>
      <c r="M259" s="1"/>
    </row>
    <row r="260" spans="1:13" ht="25.5" hidden="1" customHeight="1">
      <c r="A260" s="226">
        <v>3</v>
      </c>
      <c r="B260" s="227">
        <v>2</v>
      </c>
      <c r="C260" s="227">
        <v>1</v>
      </c>
      <c r="D260" s="227">
        <v>4</v>
      </c>
      <c r="E260" s="227">
        <v>1</v>
      </c>
      <c r="F260" s="229">
        <v>2</v>
      </c>
      <c r="G260" s="228" t="s">
        <v>163</v>
      </c>
      <c r="H260" s="273">
        <v>227</v>
      </c>
      <c r="I260" s="233">
        <v>0</v>
      </c>
      <c r="J260" s="233">
        <v>0</v>
      </c>
      <c r="K260" s="233">
        <v>0</v>
      </c>
      <c r="L260" s="233">
        <v>0</v>
      </c>
      <c r="M260" s="1"/>
    </row>
    <row r="261" spans="1:13" hidden="1">
      <c r="A261" s="226">
        <v>3</v>
      </c>
      <c r="B261" s="227">
        <v>2</v>
      </c>
      <c r="C261" s="227">
        <v>1</v>
      </c>
      <c r="D261" s="227">
        <v>5</v>
      </c>
      <c r="E261" s="227"/>
      <c r="F261" s="229"/>
      <c r="G261" s="228" t="s">
        <v>164</v>
      </c>
      <c r="H261" s="273">
        <v>228</v>
      </c>
      <c r="I261" s="215">
        <f t="shared" ref="I261:L262" si="24">I262</f>
        <v>0</v>
      </c>
      <c r="J261" s="256">
        <f t="shared" si="24"/>
        <v>0</v>
      </c>
      <c r="K261" s="216">
        <f t="shared" si="24"/>
        <v>0</v>
      </c>
      <c r="L261" s="216">
        <f t="shared" si="24"/>
        <v>0</v>
      </c>
    </row>
    <row r="262" spans="1:13" hidden="1">
      <c r="A262" s="226">
        <v>3</v>
      </c>
      <c r="B262" s="227">
        <v>2</v>
      </c>
      <c r="C262" s="227">
        <v>1</v>
      </c>
      <c r="D262" s="227">
        <v>5</v>
      </c>
      <c r="E262" s="227">
        <v>1</v>
      </c>
      <c r="F262" s="229"/>
      <c r="G262" s="228" t="s">
        <v>164</v>
      </c>
      <c r="H262" s="273">
        <v>229</v>
      </c>
      <c r="I262" s="216">
        <f t="shared" si="24"/>
        <v>0</v>
      </c>
      <c r="J262" s="256">
        <f t="shared" si="24"/>
        <v>0</v>
      </c>
      <c r="K262" s="216">
        <f t="shared" si="24"/>
        <v>0</v>
      </c>
      <c r="L262" s="216">
        <f t="shared" si="24"/>
        <v>0</v>
      </c>
    </row>
    <row r="263" spans="1:13" hidden="1">
      <c r="A263" s="247">
        <v>3</v>
      </c>
      <c r="B263" s="248">
        <v>2</v>
      </c>
      <c r="C263" s="248">
        <v>1</v>
      </c>
      <c r="D263" s="248">
        <v>5</v>
      </c>
      <c r="E263" s="248">
        <v>1</v>
      </c>
      <c r="F263" s="249">
        <v>1</v>
      </c>
      <c r="G263" s="228" t="s">
        <v>164</v>
      </c>
      <c r="H263" s="273">
        <v>230</v>
      </c>
      <c r="I263" s="281">
        <v>0</v>
      </c>
      <c r="J263" s="281">
        <v>0</v>
      </c>
      <c r="K263" s="281">
        <v>0</v>
      </c>
      <c r="L263" s="281">
        <v>0</v>
      </c>
    </row>
    <row r="264" spans="1:13" hidden="1">
      <c r="A264" s="226">
        <v>3</v>
      </c>
      <c r="B264" s="227">
        <v>2</v>
      </c>
      <c r="C264" s="227">
        <v>1</v>
      </c>
      <c r="D264" s="227">
        <v>6</v>
      </c>
      <c r="E264" s="227"/>
      <c r="F264" s="229"/>
      <c r="G264" s="228" t="s">
        <v>165</v>
      </c>
      <c r="H264" s="273">
        <v>231</v>
      </c>
      <c r="I264" s="215">
        <f t="shared" ref="I264:L265" si="25">I265</f>
        <v>0</v>
      </c>
      <c r="J264" s="256">
        <f t="shared" si="25"/>
        <v>0</v>
      </c>
      <c r="K264" s="216">
        <f t="shared" si="25"/>
        <v>0</v>
      </c>
      <c r="L264" s="216">
        <f t="shared" si="25"/>
        <v>0</v>
      </c>
    </row>
    <row r="265" spans="1:13" hidden="1">
      <c r="A265" s="226">
        <v>3</v>
      </c>
      <c r="B265" s="226">
        <v>2</v>
      </c>
      <c r="C265" s="227">
        <v>1</v>
      </c>
      <c r="D265" s="227">
        <v>6</v>
      </c>
      <c r="E265" s="227">
        <v>1</v>
      </c>
      <c r="F265" s="229"/>
      <c r="G265" s="228" t="s">
        <v>165</v>
      </c>
      <c r="H265" s="273">
        <v>232</v>
      </c>
      <c r="I265" s="215">
        <f t="shared" si="25"/>
        <v>0</v>
      </c>
      <c r="J265" s="256">
        <f t="shared" si="25"/>
        <v>0</v>
      </c>
      <c r="K265" s="216">
        <f t="shared" si="25"/>
        <v>0</v>
      </c>
      <c r="L265" s="216">
        <f t="shared" si="25"/>
        <v>0</v>
      </c>
    </row>
    <row r="266" spans="1:13" hidden="1">
      <c r="A266" s="221">
        <v>3</v>
      </c>
      <c r="B266" s="221">
        <v>2</v>
      </c>
      <c r="C266" s="227">
        <v>1</v>
      </c>
      <c r="D266" s="227">
        <v>6</v>
      </c>
      <c r="E266" s="227">
        <v>1</v>
      </c>
      <c r="F266" s="229">
        <v>1</v>
      </c>
      <c r="G266" s="228" t="s">
        <v>165</v>
      </c>
      <c r="H266" s="273">
        <v>233</v>
      </c>
      <c r="I266" s="281">
        <v>0</v>
      </c>
      <c r="J266" s="281">
        <v>0</v>
      </c>
      <c r="K266" s="281">
        <v>0</v>
      </c>
      <c r="L266" s="281">
        <v>0</v>
      </c>
    </row>
    <row r="267" spans="1:13" hidden="1">
      <c r="A267" s="226">
        <v>3</v>
      </c>
      <c r="B267" s="226">
        <v>2</v>
      </c>
      <c r="C267" s="227">
        <v>1</v>
      </c>
      <c r="D267" s="227">
        <v>7</v>
      </c>
      <c r="E267" s="227"/>
      <c r="F267" s="229"/>
      <c r="G267" s="228" t="s">
        <v>166</v>
      </c>
      <c r="H267" s="273">
        <v>234</v>
      </c>
      <c r="I267" s="215">
        <f>I268</f>
        <v>0</v>
      </c>
      <c r="J267" s="256">
        <f>J268</f>
        <v>0</v>
      </c>
      <c r="K267" s="216">
        <f>K268</f>
        <v>0</v>
      </c>
      <c r="L267" s="216">
        <f>L268</f>
        <v>0</v>
      </c>
    </row>
    <row r="268" spans="1:13" hidden="1">
      <c r="A268" s="226">
        <v>3</v>
      </c>
      <c r="B268" s="227">
        <v>2</v>
      </c>
      <c r="C268" s="227">
        <v>1</v>
      </c>
      <c r="D268" s="227">
        <v>7</v>
      </c>
      <c r="E268" s="227">
        <v>1</v>
      </c>
      <c r="F268" s="229"/>
      <c r="G268" s="228" t="s">
        <v>166</v>
      </c>
      <c r="H268" s="273">
        <v>235</v>
      </c>
      <c r="I268" s="215">
        <f>I269+I270</f>
        <v>0</v>
      </c>
      <c r="J268" s="215">
        <f>J269+J270</f>
        <v>0</v>
      </c>
      <c r="K268" s="215">
        <f>K269+K270</f>
        <v>0</v>
      </c>
      <c r="L268" s="215">
        <f>L269+L270</f>
        <v>0</v>
      </c>
    </row>
    <row r="269" spans="1:13" ht="25.5" hidden="1" customHeight="1">
      <c r="A269" s="226">
        <v>3</v>
      </c>
      <c r="B269" s="227">
        <v>2</v>
      </c>
      <c r="C269" s="227">
        <v>1</v>
      </c>
      <c r="D269" s="227">
        <v>7</v>
      </c>
      <c r="E269" s="227">
        <v>1</v>
      </c>
      <c r="F269" s="229">
        <v>1</v>
      </c>
      <c r="G269" s="228" t="s">
        <v>167</v>
      </c>
      <c r="H269" s="273">
        <v>236</v>
      </c>
      <c r="I269" s="232">
        <v>0</v>
      </c>
      <c r="J269" s="233">
        <v>0</v>
      </c>
      <c r="K269" s="233">
        <v>0</v>
      </c>
      <c r="L269" s="233">
        <v>0</v>
      </c>
      <c r="M269" s="1"/>
    </row>
    <row r="270" spans="1:13" ht="25.5" hidden="1" customHeight="1">
      <c r="A270" s="226">
        <v>3</v>
      </c>
      <c r="B270" s="227">
        <v>2</v>
      </c>
      <c r="C270" s="227">
        <v>1</v>
      </c>
      <c r="D270" s="227">
        <v>7</v>
      </c>
      <c r="E270" s="227">
        <v>1</v>
      </c>
      <c r="F270" s="229">
        <v>2</v>
      </c>
      <c r="G270" s="228" t="s">
        <v>168</v>
      </c>
      <c r="H270" s="273">
        <v>237</v>
      </c>
      <c r="I270" s="233">
        <v>0</v>
      </c>
      <c r="J270" s="233">
        <v>0</v>
      </c>
      <c r="K270" s="233">
        <v>0</v>
      </c>
      <c r="L270" s="233">
        <v>0</v>
      </c>
      <c r="M270" s="1"/>
    </row>
    <row r="271" spans="1:13" ht="38.25" hidden="1" customHeight="1">
      <c r="A271" s="226">
        <v>3</v>
      </c>
      <c r="B271" s="227">
        <v>2</v>
      </c>
      <c r="C271" s="227">
        <v>2</v>
      </c>
      <c r="D271" s="290"/>
      <c r="E271" s="290"/>
      <c r="F271" s="291"/>
      <c r="G271" s="228" t="s">
        <v>353</v>
      </c>
      <c r="H271" s="273">
        <v>238</v>
      </c>
      <c r="I271" s="215">
        <f>SUM(I272+I281+I285+I289+I293+I296+I299)</f>
        <v>0</v>
      </c>
      <c r="J271" s="256">
        <f>SUM(J272+J281+J285+J289+J293+J296+J299)</f>
        <v>0</v>
      </c>
      <c r="K271" s="216">
        <f>SUM(K272+K281+K285+K289+K293+K296+K299)</f>
        <v>0</v>
      </c>
      <c r="L271" s="216">
        <f>SUM(L272+L281+L285+L289+L293+L296+L299)</f>
        <v>0</v>
      </c>
      <c r="M271" s="1"/>
    </row>
    <row r="272" spans="1:13" hidden="1">
      <c r="A272" s="226">
        <v>3</v>
      </c>
      <c r="B272" s="227">
        <v>2</v>
      </c>
      <c r="C272" s="227">
        <v>2</v>
      </c>
      <c r="D272" s="227">
        <v>1</v>
      </c>
      <c r="E272" s="227"/>
      <c r="F272" s="229"/>
      <c r="G272" s="228" t="s">
        <v>169</v>
      </c>
      <c r="H272" s="273">
        <v>239</v>
      </c>
      <c r="I272" s="215">
        <f>I273</f>
        <v>0</v>
      </c>
      <c r="J272" s="215">
        <f>J273</f>
        <v>0</v>
      </c>
      <c r="K272" s="215">
        <f>K273</f>
        <v>0</v>
      </c>
      <c r="L272" s="215">
        <f>L273</f>
        <v>0</v>
      </c>
    </row>
    <row r="273" spans="1:13" hidden="1">
      <c r="A273" s="230">
        <v>3</v>
      </c>
      <c r="B273" s="226">
        <v>2</v>
      </c>
      <c r="C273" s="227">
        <v>2</v>
      </c>
      <c r="D273" s="227">
        <v>1</v>
      </c>
      <c r="E273" s="227">
        <v>1</v>
      </c>
      <c r="F273" s="229"/>
      <c r="G273" s="228" t="s">
        <v>149</v>
      </c>
      <c r="H273" s="273">
        <v>240</v>
      </c>
      <c r="I273" s="215">
        <f>SUM(I274)</f>
        <v>0</v>
      </c>
      <c r="J273" s="215">
        <f>SUM(J274)</f>
        <v>0</v>
      </c>
      <c r="K273" s="215">
        <f>SUM(K274)</f>
        <v>0</v>
      </c>
      <c r="L273" s="215">
        <f>SUM(L274)</f>
        <v>0</v>
      </c>
    </row>
    <row r="274" spans="1:13" hidden="1">
      <c r="A274" s="230">
        <v>3</v>
      </c>
      <c r="B274" s="226">
        <v>2</v>
      </c>
      <c r="C274" s="227">
        <v>2</v>
      </c>
      <c r="D274" s="227">
        <v>1</v>
      </c>
      <c r="E274" s="227">
        <v>1</v>
      </c>
      <c r="F274" s="229">
        <v>1</v>
      </c>
      <c r="G274" s="228" t="s">
        <v>149</v>
      </c>
      <c r="H274" s="273">
        <v>241</v>
      </c>
      <c r="I274" s="233">
        <v>0</v>
      </c>
      <c r="J274" s="233">
        <v>0</v>
      </c>
      <c r="K274" s="233">
        <v>0</v>
      </c>
      <c r="L274" s="233">
        <v>0</v>
      </c>
    </row>
    <row r="275" spans="1:13" hidden="1">
      <c r="A275" s="230">
        <v>3</v>
      </c>
      <c r="B275" s="226">
        <v>2</v>
      </c>
      <c r="C275" s="227">
        <v>2</v>
      </c>
      <c r="D275" s="227">
        <v>1</v>
      </c>
      <c r="E275" s="227">
        <v>2</v>
      </c>
      <c r="F275" s="229"/>
      <c r="G275" s="228" t="s">
        <v>170</v>
      </c>
      <c r="H275" s="273">
        <v>242</v>
      </c>
      <c r="I275" s="215">
        <f>SUM(I276:I277)</f>
        <v>0</v>
      </c>
      <c r="J275" s="215">
        <f>SUM(J276:J277)</f>
        <v>0</v>
      </c>
      <c r="K275" s="215">
        <f>SUM(K276:K277)</f>
        <v>0</v>
      </c>
      <c r="L275" s="215">
        <f>SUM(L276:L277)</f>
        <v>0</v>
      </c>
    </row>
    <row r="276" spans="1:13" hidden="1">
      <c r="A276" s="230">
        <v>3</v>
      </c>
      <c r="B276" s="226">
        <v>2</v>
      </c>
      <c r="C276" s="227">
        <v>2</v>
      </c>
      <c r="D276" s="227">
        <v>1</v>
      </c>
      <c r="E276" s="227">
        <v>2</v>
      </c>
      <c r="F276" s="229">
        <v>1</v>
      </c>
      <c r="G276" s="228" t="s">
        <v>151</v>
      </c>
      <c r="H276" s="273">
        <v>243</v>
      </c>
      <c r="I276" s="233">
        <v>0</v>
      </c>
      <c r="J276" s="232">
        <v>0</v>
      </c>
      <c r="K276" s="233">
        <v>0</v>
      </c>
      <c r="L276" s="233">
        <v>0</v>
      </c>
    </row>
    <row r="277" spans="1:13" hidden="1">
      <c r="A277" s="230">
        <v>3</v>
      </c>
      <c r="B277" s="226">
        <v>2</v>
      </c>
      <c r="C277" s="227">
        <v>2</v>
      </c>
      <c r="D277" s="227">
        <v>1</v>
      </c>
      <c r="E277" s="227">
        <v>2</v>
      </c>
      <c r="F277" s="229">
        <v>2</v>
      </c>
      <c r="G277" s="228" t="s">
        <v>152</v>
      </c>
      <c r="H277" s="273">
        <v>244</v>
      </c>
      <c r="I277" s="233">
        <v>0</v>
      </c>
      <c r="J277" s="232">
        <v>0</v>
      </c>
      <c r="K277" s="233">
        <v>0</v>
      </c>
      <c r="L277" s="233">
        <v>0</v>
      </c>
    </row>
    <row r="278" spans="1:13" hidden="1">
      <c r="A278" s="230">
        <v>3</v>
      </c>
      <c r="B278" s="226">
        <v>2</v>
      </c>
      <c r="C278" s="227">
        <v>2</v>
      </c>
      <c r="D278" s="227">
        <v>1</v>
      </c>
      <c r="E278" s="227">
        <v>3</v>
      </c>
      <c r="F278" s="229"/>
      <c r="G278" s="228" t="s">
        <v>153</v>
      </c>
      <c r="H278" s="273">
        <v>245</v>
      </c>
      <c r="I278" s="215">
        <f>SUM(I279:I280)</f>
        <v>0</v>
      </c>
      <c r="J278" s="215">
        <f>SUM(J279:J280)</f>
        <v>0</v>
      </c>
      <c r="K278" s="215">
        <f>SUM(K279:K280)</f>
        <v>0</v>
      </c>
      <c r="L278" s="215">
        <f>SUM(L279:L280)</f>
        <v>0</v>
      </c>
    </row>
    <row r="279" spans="1:13" hidden="1">
      <c r="A279" s="230">
        <v>3</v>
      </c>
      <c r="B279" s="226">
        <v>2</v>
      </c>
      <c r="C279" s="227">
        <v>2</v>
      </c>
      <c r="D279" s="227">
        <v>1</v>
      </c>
      <c r="E279" s="227">
        <v>3</v>
      </c>
      <c r="F279" s="229">
        <v>1</v>
      </c>
      <c r="G279" s="228" t="s">
        <v>154</v>
      </c>
      <c r="H279" s="273">
        <v>246</v>
      </c>
      <c r="I279" s="233">
        <v>0</v>
      </c>
      <c r="J279" s="232">
        <v>0</v>
      </c>
      <c r="K279" s="233">
        <v>0</v>
      </c>
      <c r="L279" s="233">
        <v>0</v>
      </c>
    </row>
    <row r="280" spans="1:13" hidden="1">
      <c r="A280" s="230">
        <v>3</v>
      </c>
      <c r="B280" s="226">
        <v>2</v>
      </c>
      <c r="C280" s="227">
        <v>2</v>
      </c>
      <c r="D280" s="227">
        <v>1</v>
      </c>
      <c r="E280" s="227">
        <v>3</v>
      </c>
      <c r="F280" s="229">
        <v>2</v>
      </c>
      <c r="G280" s="228" t="s">
        <v>171</v>
      </c>
      <c r="H280" s="273">
        <v>247</v>
      </c>
      <c r="I280" s="233">
        <v>0</v>
      </c>
      <c r="J280" s="232">
        <v>0</v>
      </c>
      <c r="K280" s="233">
        <v>0</v>
      </c>
      <c r="L280" s="233">
        <v>0</v>
      </c>
    </row>
    <row r="281" spans="1:13" ht="25.5" hidden="1" customHeight="1">
      <c r="A281" s="230">
        <v>3</v>
      </c>
      <c r="B281" s="226">
        <v>2</v>
      </c>
      <c r="C281" s="227">
        <v>2</v>
      </c>
      <c r="D281" s="227">
        <v>2</v>
      </c>
      <c r="E281" s="227"/>
      <c r="F281" s="229"/>
      <c r="G281" s="228" t="s">
        <v>172</v>
      </c>
      <c r="H281" s="273">
        <v>248</v>
      </c>
      <c r="I281" s="215">
        <f>I282</f>
        <v>0</v>
      </c>
      <c r="J281" s="216">
        <f>J282</f>
        <v>0</v>
      </c>
      <c r="K281" s="215">
        <f>K282</f>
        <v>0</v>
      </c>
      <c r="L281" s="216">
        <f>L282</f>
        <v>0</v>
      </c>
      <c r="M281" s="1"/>
    </row>
    <row r="282" spans="1:13" ht="25.5" hidden="1" customHeight="1">
      <c r="A282" s="226">
        <v>3</v>
      </c>
      <c r="B282" s="227">
        <v>2</v>
      </c>
      <c r="C282" s="219">
        <v>2</v>
      </c>
      <c r="D282" s="219">
        <v>2</v>
      </c>
      <c r="E282" s="219">
        <v>1</v>
      </c>
      <c r="F282" s="222"/>
      <c r="G282" s="228" t="s">
        <v>172</v>
      </c>
      <c r="H282" s="273">
        <v>249</v>
      </c>
      <c r="I282" s="236">
        <f>SUM(I283:I284)</f>
        <v>0</v>
      </c>
      <c r="J282" s="258">
        <f>SUM(J283:J284)</f>
        <v>0</v>
      </c>
      <c r="K282" s="237">
        <f>SUM(K283:K284)</f>
        <v>0</v>
      </c>
      <c r="L282" s="237">
        <f>SUM(L283:L284)</f>
        <v>0</v>
      </c>
      <c r="M282" s="1"/>
    </row>
    <row r="283" spans="1:13" ht="25.5" hidden="1" customHeight="1">
      <c r="A283" s="226">
        <v>3</v>
      </c>
      <c r="B283" s="227">
        <v>2</v>
      </c>
      <c r="C283" s="227">
        <v>2</v>
      </c>
      <c r="D283" s="227">
        <v>2</v>
      </c>
      <c r="E283" s="227">
        <v>1</v>
      </c>
      <c r="F283" s="229">
        <v>1</v>
      </c>
      <c r="G283" s="228" t="s">
        <v>173</v>
      </c>
      <c r="H283" s="273">
        <v>250</v>
      </c>
      <c r="I283" s="233">
        <v>0</v>
      </c>
      <c r="J283" s="233">
        <v>0</v>
      </c>
      <c r="K283" s="233">
        <v>0</v>
      </c>
      <c r="L283" s="233">
        <v>0</v>
      </c>
      <c r="M283" s="1"/>
    </row>
    <row r="284" spans="1:13" ht="25.5" hidden="1" customHeight="1">
      <c r="A284" s="226">
        <v>3</v>
      </c>
      <c r="B284" s="227">
        <v>2</v>
      </c>
      <c r="C284" s="227">
        <v>2</v>
      </c>
      <c r="D284" s="227">
        <v>2</v>
      </c>
      <c r="E284" s="227">
        <v>1</v>
      </c>
      <c r="F284" s="229">
        <v>2</v>
      </c>
      <c r="G284" s="230" t="s">
        <v>174</v>
      </c>
      <c r="H284" s="273">
        <v>251</v>
      </c>
      <c r="I284" s="233">
        <v>0</v>
      </c>
      <c r="J284" s="233">
        <v>0</v>
      </c>
      <c r="K284" s="233">
        <v>0</v>
      </c>
      <c r="L284" s="233">
        <v>0</v>
      </c>
      <c r="M284" s="1"/>
    </row>
    <row r="285" spans="1:13" ht="25.5" hidden="1" customHeight="1">
      <c r="A285" s="226">
        <v>3</v>
      </c>
      <c r="B285" s="227">
        <v>2</v>
      </c>
      <c r="C285" s="227">
        <v>2</v>
      </c>
      <c r="D285" s="227">
        <v>3</v>
      </c>
      <c r="E285" s="227"/>
      <c r="F285" s="229"/>
      <c r="G285" s="228" t="s">
        <v>175</v>
      </c>
      <c r="H285" s="273">
        <v>252</v>
      </c>
      <c r="I285" s="215">
        <f>I286</f>
        <v>0</v>
      </c>
      <c r="J285" s="256">
        <f>J286</f>
        <v>0</v>
      </c>
      <c r="K285" s="216">
        <f>K286</f>
        <v>0</v>
      </c>
      <c r="L285" s="216">
        <f>L286</f>
        <v>0</v>
      </c>
      <c r="M285" s="1"/>
    </row>
    <row r="286" spans="1:13" ht="25.5" hidden="1" customHeight="1">
      <c r="A286" s="221">
        <v>3</v>
      </c>
      <c r="B286" s="227">
        <v>2</v>
      </c>
      <c r="C286" s="227">
        <v>2</v>
      </c>
      <c r="D286" s="227">
        <v>3</v>
      </c>
      <c r="E286" s="227">
        <v>1</v>
      </c>
      <c r="F286" s="229"/>
      <c r="G286" s="228" t="s">
        <v>175</v>
      </c>
      <c r="H286" s="273">
        <v>253</v>
      </c>
      <c r="I286" s="215">
        <f>I287+I288</f>
        <v>0</v>
      </c>
      <c r="J286" s="215">
        <f>J287+J288</f>
        <v>0</v>
      </c>
      <c r="K286" s="215">
        <f>K287+K288</f>
        <v>0</v>
      </c>
      <c r="L286" s="215">
        <f>L287+L288</f>
        <v>0</v>
      </c>
      <c r="M286" s="1"/>
    </row>
    <row r="287" spans="1:13" ht="25.5" hidden="1" customHeight="1">
      <c r="A287" s="221">
        <v>3</v>
      </c>
      <c r="B287" s="227">
        <v>2</v>
      </c>
      <c r="C287" s="227">
        <v>2</v>
      </c>
      <c r="D287" s="227">
        <v>3</v>
      </c>
      <c r="E287" s="227">
        <v>1</v>
      </c>
      <c r="F287" s="229">
        <v>1</v>
      </c>
      <c r="G287" s="228" t="s">
        <v>176</v>
      </c>
      <c r="H287" s="273">
        <v>254</v>
      </c>
      <c r="I287" s="233">
        <v>0</v>
      </c>
      <c r="J287" s="233">
        <v>0</v>
      </c>
      <c r="K287" s="233">
        <v>0</v>
      </c>
      <c r="L287" s="233">
        <v>0</v>
      </c>
      <c r="M287" s="1"/>
    </row>
    <row r="288" spans="1:13" ht="25.5" hidden="1" customHeight="1">
      <c r="A288" s="221">
        <v>3</v>
      </c>
      <c r="B288" s="227">
        <v>2</v>
      </c>
      <c r="C288" s="227">
        <v>2</v>
      </c>
      <c r="D288" s="227">
        <v>3</v>
      </c>
      <c r="E288" s="227">
        <v>1</v>
      </c>
      <c r="F288" s="229">
        <v>2</v>
      </c>
      <c r="G288" s="228" t="s">
        <v>177</v>
      </c>
      <c r="H288" s="273">
        <v>255</v>
      </c>
      <c r="I288" s="233">
        <v>0</v>
      </c>
      <c r="J288" s="233">
        <v>0</v>
      </c>
      <c r="K288" s="233">
        <v>0</v>
      </c>
      <c r="L288" s="233">
        <v>0</v>
      </c>
      <c r="M288" s="1"/>
    </row>
    <row r="289" spans="1:13" hidden="1">
      <c r="A289" s="226">
        <v>3</v>
      </c>
      <c r="B289" s="227">
        <v>2</v>
      </c>
      <c r="C289" s="227">
        <v>2</v>
      </c>
      <c r="D289" s="227">
        <v>4</v>
      </c>
      <c r="E289" s="227"/>
      <c r="F289" s="229"/>
      <c r="G289" s="228" t="s">
        <v>178</v>
      </c>
      <c r="H289" s="273">
        <v>256</v>
      </c>
      <c r="I289" s="215">
        <f>I290</f>
        <v>0</v>
      </c>
      <c r="J289" s="256">
        <f>J290</f>
        <v>0</v>
      </c>
      <c r="K289" s="216">
        <f>K290</f>
        <v>0</v>
      </c>
      <c r="L289" s="216">
        <f>L290</f>
        <v>0</v>
      </c>
    </row>
    <row r="290" spans="1:13" hidden="1">
      <c r="A290" s="226">
        <v>3</v>
      </c>
      <c r="B290" s="227">
        <v>2</v>
      </c>
      <c r="C290" s="227">
        <v>2</v>
      </c>
      <c r="D290" s="227">
        <v>4</v>
      </c>
      <c r="E290" s="227">
        <v>1</v>
      </c>
      <c r="F290" s="229"/>
      <c r="G290" s="228" t="s">
        <v>178</v>
      </c>
      <c r="H290" s="273">
        <v>257</v>
      </c>
      <c r="I290" s="215">
        <f>SUM(I291:I292)</f>
        <v>0</v>
      </c>
      <c r="J290" s="256">
        <f>SUM(J291:J292)</f>
        <v>0</v>
      </c>
      <c r="K290" s="216">
        <f>SUM(K291:K292)</f>
        <v>0</v>
      </c>
      <c r="L290" s="216">
        <f>SUM(L291:L292)</f>
        <v>0</v>
      </c>
    </row>
    <row r="291" spans="1:13" ht="25.5" hidden="1" customHeight="1">
      <c r="A291" s="226">
        <v>3</v>
      </c>
      <c r="B291" s="227">
        <v>2</v>
      </c>
      <c r="C291" s="227">
        <v>2</v>
      </c>
      <c r="D291" s="227">
        <v>4</v>
      </c>
      <c r="E291" s="227">
        <v>1</v>
      </c>
      <c r="F291" s="229">
        <v>1</v>
      </c>
      <c r="G291" s="228" t="s">
        <v>179</v>
      </c>
      <c r="H291" s="273">
        <v>258</v>
      </c>
      <c r="I291" s="233">
        <v>0</v>
      </c>
      <c r="J291" s="233">
        <v>0</v>
      </c>
      <c r="K291" s="233">
        <v>0</v>
      </c>
      <c r="L291" s="233">
        <v>0</v>
      </c>
      <c r="M291" s="1"/>
    </row>
    <row r="292" spans="1:13" ht="25.5" hidden="1" customHeight="1">
      <c r="A292" s="221">
        <v>3</v>
      </c>
      <c r="B292" s="219">
        <v>2</v>
      </c>
      <c r="C292" s="219">
        <v>2</v>
      </c>
      <c r="D292" s="219">
        <v>4</v>
      </c>
      <c r="E292" s="219">
        <v>1</v>
      </c>
      <c r="F292" s="222">
        <v>2</v>
      </c>
      <c r="G292" s="230" t="s">
        <v>180</v>
      </c>
      <c r="H292" s="273">
        <v>259</v>
      </c>
      <c r="I292" s="233">
        <v>0</v>
      </c>
      <c r="J292" s="233">
        <v>0</v>
      </c>
      <c r="K292" s="233">
        <v>0</v>
      </c>
      <c r="L292" s="233">
        <v>0</v>
      </c>
      <c r="M292" s="1"/>
    </row>
    <row r="293" spans="1:13" hidden="1">
      <c r="A293" s="226">
        <v>3</v>
      </c>
      <c r="B293" s="227">
        <v>2</v>
      </c>
      <c r="C293" s="227">
        <v>2</v>
      </c>
      <c r="D293" s="227">
        <v>5</v>
      </c>
      <c r="E293" s="227"/>
      <c r="F293" s="229"/>
      <c r="G293" s="228" t="s">
        <v>181</v>
      </c>
      <c r="H293" s="273">
        <v>260</v>
      </c>
      <c r="I293" s="215">
        <f t="shared" ref="I293:L294" si="26">I294</f>
        <v>0</v>
      </c>
      <c r="J293" s="256">
        <f t="shared" si="26"/>
        <v>0</v>
      </c>
      <c r="K293" s="216">
        <f t="shared" si="26"/>
        <v>0</v>
      </c>
      <c r="L293" s="216">
        <f t="shared" si="26"/>
        <v>0</v>
      </c>
    </row>
    <row r="294" spans="1:13" hidden="1">
      <c r="A294" s="226">
        <v>3</v>
      </c>
      <c r="B294" s="227">
        <v>2</v>
      </c>
      <c r="C294" s="227">
        <v>2</v>
      </c>
      <c r="D294" s="227">
        <v>5</v>
      </c>
      <c r="E294" s="227">
        <v>1</v>
      </c>
      <c r="F294" s="229"/>
      <c r="G294" s="228" t="s">
        <v>181</v>
      </c>
      <c r="H294" s="273">
        <v>261</v>
      </c>
      <c r="I294" s="215">
        <f t="shared" si="26"/>
        <v>0</v>
      </c>
      <c r="J294" s="256">
        <f t="shared" si="26"/>
        <v>0</v>
      </c>
      <c r="K294" s="216">
        <f t="shared" si="26"/>
        <v>0</v>
      </c>
      <c r="L294" s="216">
        <f t="shared" si="26"/>
        <v>0</v>
      </c>
    </row>
    <row r="295" spans="1:13" hidden="1">
      <c r="A295" s="226">
        <v>3</v>
      </c>
      <c r="B295" s="227">
        <v>2</v>
      </c>
      <c r="C295" s="227">
        <v>2</v>
      </c>
      <c r="D295" s="227">
        <v>5</v>
      </c>
      <c r="E295" s="227">
        <v>1</v>
      </c>
      <c r="F295" s="229">
        <v>1</v>
      </c>
      <c r="G295" s="228" t="s">
        <v>181</v>
      </c>
      <c r="H295" s="273">
        <v>262</v>
      </c>
      <c r="I295" s="233">
        <v>0</v>
      </c>
      <c r="J295" s="233">
        <v>0</v>
      </c>
      <c r="K295" s="233">
        <v>0</v>
      </c>
      <c r="L295" s="233">
        <v>0</v>
      </c>
    </row>
    <row r="296" spans="1:13" hidden="1">
      <c r="A296" s="226">
        <v>3</v>
      </c>
      <c r="B296" s="227">
        <v>2</v>
      </c>
      <c r="C296" s="227">
        <v>2</v>
      </c>
      <c r="D296" s="227">
        <v>6</v>
      </c>
      <c r="E296" s="227"/>
      <c r="F296" s="229"/>
      <c r="G296" s="228" t="s">
        <v>165</v>
      </c>
      <c r="H296" s="273">
        <v>263</v>
      </c>
      <c r="I296" s="215">
        <f t="shared" ref="I296:L297" si="27">I297</f>
        <v>0</v>
      </c>
      <c r="J296" s="292">
        <f t="shared" si="27"/>
        <v>0</v>
      </c>
      <c r="K296" s="216">
        <f t="shared" si="27"/>
        <v>0</v>
      </c>
      <c r="L296" s="216">
        <f t="shared" si="27"/>
        <v>0</v>
      </c>
    </row>
    <row r="297" spans="1:13" hidden="1">
      <c r="A297" s="226">
        <v>3</v>
      </c>
      <c r="B297" s="227">
        <v>2</v>
      </c>
      <c r="C297" s="227">
        <v>2</v>
      </c>
      <c r="D297" s="227">
        <v>6</v>
      </c>
      <c r="E297" s="227">
        <v>1</v>
      </c>
      <c r="F297" s="229"/>
      <c r="G297" s="228" t="s">
        <v>165</v>
      </c>
      <c r="H297" s="273">
        <v>264</v>
      </c>
      <c r="I297" s="215">
        <f t="shared" si="27"/>
        <v>0</v>
      </c>
      <c r="J297" s="292">
        <f t="shared" si="27"/>
        <v>0</v>
      </c>
      <c r="K297" s="216">
        <f t="shared" si="27"/>
        <v>0</v>
      </c>
      <c r="L297" s="216">
        <f t="shared" si="27"/>
        <v>0</v>
      </c>
    </row>
    <row r="298" spans="1:13" hidden="1">
      <c r="A298" s="226">
        <v>3</v>
      </c>
      <c r="B298" s="248">
        <v>2</v>
      </c>
      <c r="C298" s="248">
        <v>2</v>
      </c>
      <c r="D298" s="227">
        <v>6</v>
      </c>
      <c r="E298" s="248">
        <v>1</v>
      </c>
      <c r="F298" s="249">
        <v>1</v>
      </c>
      <c r="G298" s="250" t="s">
        <v>165</v>
      </c>
      <c r="H298" s="273">
        <v>265</v>
      </c>
      <c r="I298" s="233">
        <v>0</v>
      </c>
      <c r="J298" s="233">
        <v>0</v>
      </c>
      <c r="K298" s="233">
        <v>0</v>
      </c>
      <c r="L298" s="233">
        <v>0</v>
      </c>
    </row>
    <row r="299" spans="1:13" hidden="1">
      <c r="A299" s="230">
        <v>3</v>
      </c>
      <c r="B299" s="226">
        <v>2</v>
      </c>
      <c r="C299" s="227">
        <v>2</v>
      </c>
      <c r="D299" s="227">
        <v>7</v>
      </c>
      <c r="E299" s="227"/>
      <c r="F299" s="229"/>
      <c r="G299" s="228" t="s">
        <v>166</v>
      </c>
      <c r="H299" s="273">
        <v>266</v>
      </c>
      <c r="I299" s="215">
        <f>I300</f>
        <v>0</v>
      </c>
      <c r="J299" s="292">
        <f>J300</f>
        <v>0</v>
      </c>
      <c r="K299" s="216">
        <f>K300</f>
        <v>0</v>
      </c>
      <c r="L299" s="216">
        <f>L300</f>
        <v>0</v>
      </c>
    </row>
    <row r="300" spans="1:13" hidden="1">
      <c r="A300" s="230">
        <v>3</v>
      </c>
      <c r="B300" s="226">
        <v>2</v>
      </c>
      <c r="C300" s="227">
        <v>2</v>
      </c>
      <c r="D300" s="227">
        <v>7</v>
      </c>
      <c r="E300" s="227">
        <v>1</v>
      </c>
      <c r="F300" s="229"/>
      <c r="G300" s="228" t="s">
        <v>166</v>
      </c>
      <c r="H300" s="273">
        <v>267</v>
      </c>
      <c r="I300" s="215">
        <f>I301+I302</f>
        <v>0</v>
      </c>
      <c r="J300" s="215">
        <f>J301+J302</f>
        <v>0</v>
      </c>
      <c r="K300" s="215">
        <f>K301+K302</f>
        <v>0</v>
      </c>
      <c r="L300" s="215">
        <f>L301+L302</f>
        <v>0</v>
      </c>
    </row>
    <row r="301" spans="1:13" ht="25.5" hidden="1" customHeight="1">
      <c r="A301" s="230">
        <v>3</v>
      </c>
      <c r="B301" s="226">
        <v>2</v>
      </c>
      <c r="C301" s="226">
        <v>2</v>
      </c>
      <c r="D301" s="227">
        <v>7</v>
      </c>
      <c r="E301" s="227">
        <v>1</v>
      </c>
      <c r="F301" s="229">
        <v>1</v>
      </c>
      <c r="G301" s="228" t="s">
        <v>167</v>
      </c>
      <c r="H301" s="273">
        <v>268</v>
      </c>
      <c r="I301" s="233">
        <v>0</v>
      </c>
      <c r="J301" s="233">
        <v>0</v>
      </c>
      <c r="K301" s="233">
        <v>0</v>
      </c>
      <c r="L301" s="233">
        <v>0</v>
      </c>
      <c r="M301" s="1"/>
    </row>
    <row r="302" spans="1:13" ht="25.5" hidden="1" customHeight="1">
      <c r="A302" s="230">
        <v>3</v>
      </c>
      <c r="B302" s="226">
        <v>2</v>
      </c>
      <c r="C302" s="226">
        <v>2</v>
      </c>
      <c r="D302" s="227">
        <v>7</v>
      </c>
      <c r="E302" s="227">
        <v>1</v>
      </c>
      <c r="F302" s="229">
        <v>2</v>
      </c>
      <c r="G302" s="228" t="s">
        <v>168</v>
      </c>
      <c r="H302" s="273">
        <v>269</v>
      </c>
      <c r="I302" s="233">
        <v>0</v>
      </c>
      <c r="J302" s="233">
        <v>0</v>
      </c>
      <c r="K302" s="233">
        <v>0</v>
      </c>
      <c r="L302" s="233">
        <v>0</v>
      </c>
      <c r="M302" s="1"/>
    </row>
    <row r="303" spans="1:13" ht="25.5" hidden="1" customHeight="1">
      <c r="A303" s="234">
        <v>3</v>
      </c>
      <c r="B303" s="234">
        <v>3</v>
      </c>
      <c r="C303" s="211"/>
      <c r="D303" s="212"/>
      <c r="E303" s="212"/>
      <c r="F303" s="214"/>
      <c r="G303" s="213" t="s">
        <v>182</v>
      </c>
      <c r="H303" s="273">
        <v>270</v>
      </c>
      <c r="I303" s="215">
        <f>SUM(I304+I336)</f>
        <v>0</v>
      </c>
      <c r="J303" s="292">
        <f>SUM(J304+J336)</f>
        <v>0</v>
      </c>
      <c r="K303" s="216">
        <f>SUM(K304+K336)</f>
        <v>0</v>
      </c>
      <c r="L303" s="216">
        <f>SUM(L304+L336)</f>
        <v>0</v>
      </c>
      <c r="M303" s="1"/>
    </row>
    <row r="304" spans="1:13" ht="38.25" hidden="1" customHeight="1">
      <c r="A304" s="230">
        <v>3</v>
      </c>
      <c r="B304" s="230">
        <v>3</v>
      </c>
      <c r="C304" s="226">
        <v>1</v>
      </c>
      <c r="D304" s="227"/>
      <c r="E304" s="227"/>
      <c r="F304" s="229"/>
      <c r="G304" s="228" t="s">
        <v>354</v>
      </c>
      <c r="H304" s="273">
        <v>271</v>
      </c>
      <c r="I304" s="215">
        <f>SUM(I305+I314+I318+I322+I326+I329+I332)</f>
        <v>0</v>
      </c>
      <c r="J304" s="292">
        <f>SUM(J305+J314+J318+J322+J326+J329+J332)</f>
        <v>0</v>
      </c>
      <c r="K304" s="216">
        <f>SUM(K305+K314+K318+K322+K326+K329+K332)</f>
        <v>0</v>
      </c>
      <c r="L304" s="216">
        <f>SUM(L305+L314+L318+L322+L326+L329+L332)</f>
        <v>0</v>
      </c>
      <c r="M304" s="1"/>
    </row>
    <row r="305" spans="1:13" hidden="1">
      <c r="A305" s="230">
        <v>3</v>
      </c>
      <c r="B305" s="230">
        <v>3</v>
      </c>
      <c r="C305" s="226">
        <v>1</v>
      </c>
      <c r="D305" s="227">
        <v>1</v>
      </c>
      <c r="E305" s="227"/>
      <c r="F305" s="229"/>
      <c r="G305" s="228" t="s">
        <v>169</v>
      </c>
      <c r="H305" s="273">
        <v>272</v>
      </c>
      <c r="I305" s="215">
        <f>SUM(I306+I308+I311)</f>
        <v>0</v>
      </c>
      <c r="J305" s="215">
        <f>SUM(J306+J308+J311)</f>
        <v>0</v>
      </c>
      <c r="K305" s="215">
        <f>SUM(K306+K308+K311)</f>
        <v>0</v>
      </c>
      <c r="L305" s="215">
        <f>SUM(L306+L308+L311)</f>
        <v>0</v>
      </c>
    </row>
    <row r="306" spans="1:13" hidden="1">
      <c r="A306" s="230">
        <v>3</v>
      </c>
      <c r="B306" s="230">
        <v>3</v>
      </c>
      <c r="C306" s="226">
        <v>1</v>
      </c>
      <c r="D306" s="227">
        <v>1</v>
      </c>
      <c r="E306" s="227">
        <v>1</v>
      </c>
      <c r="F306" s="229"/>
      <c r="G306" s="228" t="s">
        <v>149</v>
      </c>
      <c r="H306" s="273">
        <v>273</v>
      </c>
      <c r="I306" s="215">
        <f>SUM(I307:I307)</f>
        <v>0</v>
      </c>
      <c r="J306" s="292">
        <f>SUM(J307:J307)</f>
        <v>0</v>
      </c>
      <c r="K306" s="216">
        <f>SUM(K307:K307)</f>
        <v>0</v>
      </c>
      <c r="L306" s="216">
        <f>SUM(L307:L307)</f>
        <v>0</v>
      </c>
    </row>
    <row r="307" spans="1:13" hidden="1">
      <c r="A307" s="230">
        <v>3</v>
      </c>
      <c r="B307" s="230">
        <v>3</v>
      </c>
      <c r="C307" s="226">
        <v>1</v>
      </c>
      <c r="D307" s="227">
        <v>1</v>
      </c>
      <c r="E307" s="227">
        <v>1</v>
      </c>
      <c r="F307" s="229">
        <v>1</v>
      </c>
      <c r="G307" s="228" t="s">
        <v>149</v>
      </c>
      <c r="H307" s="273">
        <v>274</v>
      </c>
      <c r="I307" s="233">
        <v>0</v>
      </c>
      <c r="J307" s="233">
        <v>0</v>
      </c>
      <c r="K307" s="233">
        <v>0</v>
      </c>
      <c r="L307" s="233">
        <v>0</v>
      </c>
    </row>
    <row r="308" spans="1:13" hidden="1">
      <c r="A308" s="230">
        <v>3</v>
      </c>
      <c r="B308" s="230">
        <v>3</v>
      </c>
      <c r="C308" s="226">
        <v>1</v>
      </c>
      <c r="D308" s="227">
        <v>1</v>
      </c>
      <c r="E308" s="227">
        <v>2</v>
      </c>
      <c r="F308" s="229"/>
      <c r="G308" s="228" t="s">
        <v>170</v>
      </c>
      <c r="H308" s="273">
        <v>275</v>
      </c>
      <c r="I308" s="215">
        <f>SUM(I309:I310)</f>
        <v>0</v>
      </c>
      <c r="J308" s="215">
        <f>SUM(J309:J310)</f>
        <v>0</v>
      </c>
      <c r="K308" s="215">
        <f>SUM(K309:K310)</f>
        <v>0</v>
      </c>
      <c r="L308" s="215">
        <f>SUM(L309:L310)</f>
        <v>0</v>
      </c>
    </row>
    <row r="309" spans="1:13" hidden="1">
      <c r="A309" s="230">
        <v>3</v>
      </c>
      <c r="B309" s="230">
        <v>3</v>
      </c>
      <c r="C309" s="226">
        <v>1</v>
      </c>
      <c r="D309" s="227">
        <v>1</v>
      </c>
      <c r="E309" s="227">
        <v>2</v>
      </c>
      <c r="F309" s="229">
        <v>1</v>
      </c>
      <c r="G309" s="228" t="s">
        <v>151</v>
      </c>
      <c r="H309" s="273">
        <v>276</v>
      </c>
      <c r="I309" s="233">
        <v>0</v>
      </c>
      <c r="J309" s="233">
        <v>0</v>
      </c>
      <c r="K309" s="233">
        <v>0</v>
      </c>
      <c r="L309" s="233">
        <v>0</v>
      </c>
    </row>
    <row r="310" spans="1:13" hidden="1">
      <c r="A310" s="230">
        <v>3</v>
      </c>
      <c r="B310" s="230">
        <v>3</v>
      </c>
      <c r="C310" s="226">
        <v>1</v>
      </c>
      <c r="D310" s="227">
        <v>1</v>
      </c>
      <c r="E310" s="227">
        <v>2</v>
      </c>
      <c r="F310" s="229">
        <v>2</v>
      </c>
      <c r="G310" s="228" t="s">
        <v>152</v>
      </c>
      <c r="H310" s="273">
        <v>277</v>
      </c>
      <c r="I310" s="233">
        <v>0</v>
      </c>
      <c r="J310" s="233">
        <v>0</v>
      </c>
      <c r="K310" s="233">
        <v>0</v>
      </c>
      <c r="L310" s="233">
        <v>0</v>
      </c>
    </row>
    <row r="311" spans="1:13" hidden="1">
      <c r="A311" s="230">
        <v>3</v>
      </c>
      <c r="B311" s="230">
        <v>3</v>
      </c>
      <c r="C311" s="226">
        <v>1</v>
      </c>
      <c r="D311" s="227">
        <v>1</v>
      </c>
      <c r="E311" s="227">
        <v>3</v>
      </c>
      <c r="F311" s="229"/>
      <c r="G311" s="228" t="s">
        <v>153</v>
      </c>
      <c r="H311" s="273">
        <v>278</v>
      </c>
      <c r="I311" s="215">
        <f>SUM(I312:I313)</f>
        <v>0</v>
      </c>
      <c r="J311" s="215">
        <f>SUM(J312:J313)</f>
        <v>0</v>
      </c>
      <c r="K311" s="215">
        <f>SUM(K312:K313)</f>
        <v>0</v>
      </c>
      <c r="L311" s="215">
        <f>SUM(L312:L313)</f>
        <v>0</v>
      </c>
    </row>
    <row r="312" spans="1:13" hidden="1">
      <c r="A312" s="230">
        <v>3</v>
      </c>
      <c r="B312" s="230">
        <v>3</v>
      </c>
      <c r="C312" s="226">
        <v>1</v>
      </c>
      <c r="D312" s="227">
        <v>1</v>
      </c>
      <c r="E312" s="227">
        <v>3</v>
      </c>
      <c r="F312" s="229">
        <v>1</v>
      </c>
      <c r="G312" s="228" t="s">
        <v>154</v>
      </c>
      <c r="H312" s="273">
        <v>279</v>
      </c>
      <c r="I312" s="233">
        <v>0</v>
      </c>
      <c r="J312" s="233">
        <v>0</v>
      </c>
      <c r="K312" s="233">
        <v>0</v>
      </c>
      <c r="L312" s="233">
        <v>0</v>
      </c>
    </row>
    <row r="313" spans="1:13" hidden="1">
      <c r="A313" s="230">
        <v>3</v>
      </c>
      <c r="B313" s="230">
        <v>3</v>
      </c>
      <c r="C313" s="226">
        <v>1</v>
      </c>
      <c r="D313" s="227">
        <v>1</v>
      </c>
      <c r="E313" s="227">
        <v>3</v>
      </c>
      <c r="F313" s="229">
        <v>2</v>
      </c>
      <c r="G313" s="228" t="s">
        <v>171</v>
      </c>
      <c r="H313" s="273">
        <v>280</v>
      </c>
      <c r="I313" s="233">
        <v>0</v>
      </c>
      <c r="J313" s="233">
        <v>0</v>
      </c>
      <c r="K313" s="233">
        <v>0</v>
      </c>
      <c r="L313" s="233">
        <v>0</v>
      </c>
    </row>
    <row r="314" spans="1:13" hidden="1">
      <c r="A314" s="246">
        <v>3</v>
      </c>
      <c r="B314" s="221">
        <v>3</v>
      </c>
      <c r="C314" s="226">
        <v>1</v>
      </c>
      <c r="D314" s="227">
        <v>2</v>
      </c>
      <c r="E314" s="227"/>
      <c r="F314" s="229"/>
      <c r="G314" s="228" t="s">
        <v>183</v>
      </c>
      <c r="H314" s="273">
        <v>281</v>
      </c>
      <c r="I314" s="215">
        <f>I315</f>
        <v>0</v>
      </c>
      <c r="J314" s="292">
        <f>J315</f>
        <v>0</v>
      </c>
      <c r="K314" s="216">
        <f>K315</f>
        <v>0</v>
      </c>
      <c r="L314" s="216">
        <f>L315</f>
        <v>0</v>
      </c>
    </row>
    <row r="315" spans="1:13" hidden="1">
      <c r="A315" s="246">
        <v>3</v>
      </c>
      <c r="B315" s="246">
        <v>3</v>
      </c>
      <c r="C315" s="221">
        <v>1</v>
      </c>
      <c r="D315" s="219">
        <v>2</v>
      </c>
      <c r="E315" s="219">
        <v>1</v>
      </c>
      <c r="F315" s="222"/>
      <c r="G315" s="228" t="s">
        <v>183</v>
      </c>
      <c r="H315" s="273">
        <v>282</v>
      </c>
      <c r="I315" s="236">
        <f>SUM(I316:I317)</f>
        <v>0</v>
      </c>
      <c r="J315" s="293">
        <f>SUM(J316:J317)</f>
        <v>0</v>
      </c>
      <c r="K315" s="237">
        <f>SUM(K316:K317)</f>
        <v>0</v>
      </c>
      <c r="L315" s="237">
        <f>SUM(L316:L317)</f>
        <v>0</v>
      </c>
    </row>
    <row r="316" spans="1:13" ht="25.5" hidden="1" customHeight="1">
      <c r="A316" s="230">
        <v>3</v>
      </c>
      <c r="B316" s="230">
        <v>3</v>
      </c>
      <c r="C316" s="226">
        <v>1</v>
      </c>
      <c r="D316" s="227">
        <v>2</v>
      </c>
      <c r="E316" s="227">
        <v>1</v>
      </c>
      <c r="F316" s="229">
        <v>1</v>
      </c>
      <c r="G316" s="228" t="s">
        <v>184</v>
      </c>
      <c r="H316" s="273">
        <v>283</v>
      </c>
      <c r="I316" s="233">
        <v>0</v>
      </c>
      <c r="J316" s="233">
        <v>0</v>
      </c>
      <c r="K316" s="233">
        <v>0</v>
      </c>
      <c r="L316" s="233">
        <v>0</v>
      </c>
      <c r="M316" s="1"/>
    </row>
    <row r="317" spans="1:13" hidden="1">
      <c r="A317" s="238">
        <v>3</v>
      </c>
      <c r="B317" s="276">
        <v>3</v>
      </c>
      <c r="C317" s="247">
        <v>1</v>
      </c>
      <c r="D317" s="248">
        <v>2</v>
      </c>
      <c r="E317" s="248">
        <v>1</v>
      </c>
      <c r="F317" s="249">
        <v>2</v>
      </c>
      <c r="G317" s="250" t="s">
        <v>185</v>
      </c>
      <c r="H317" s="273">
        <v>284</v>
      </c>
      <c r="I317" s="233">
        <v>0</v>
      </c>
      <c r="J317" s="233">
        <v>0</v>
      </c>
      <c r="K317" s="233">
        <v>0</v>
      </c>
      <c r="L317" s="233">
        <v>0</v>
      </c>
    </row>
    <row r="318" spans="1:13" ht="25.5" hidden="1" customHeight="1">
      <c r="A318" s="226">
        <v>3</v>
      </c>
      <c r="B318" s="228">
        <v>3</v>
      </c>
      <c r="C318" s="226">
        <v>1</v>
      </c>
      <c r="D318" s="227">
        <v>3</v>
      </c>
      <c r="E318" s="227"/>
      <c r="F318" s="229"/>
      <c r="G318" s="228" t="s">
        <v>186</v>
      </c>
      <c r="H318" s="273">
        <v>285</v>
      </c>
      <c r="I318" s="215">
        <f>I319</f>
        <v>0</v>
      </c>
      <c r="J318" s="292">
        <f>J319</f>
        <v>0</v>
      </c>
      <c r="K318" s="216">
        <f>K319</f>
        <v>0</v>
      </c>
      <c r="L318" s="216">
        <f>L319</f>
        <v>0</v>
      </c>
      <c r="M318" s="1"/>
    </row>
    <row r="319" spans="1:13" ht="25.5" hidden="1" customHeight="1">
      <c r="A319" s="226">
        <v>3</v>
      </c>
      <c r="B319" s="250">
        <v>3</v>
      </c>
      <c r="C319" s="247">
        <v>1</v>
      </c>
      <c r="D319" s="248">
        <v>3</v>
      </c>
      <c r="E319" s="248">
        <v>1</v>
      </c>
      <c r="F319" s="249"/>
      <c r="G319" s="228" t="s">
        <v>186</v>
      </c>
      <c r="H319" s="273">
        <v>286</v>
      </c>
      <c r="I319" s="216">
        <f>I320+I321</f>
        <v>0</v>
      </c>
      <c r="J319" s="216">
        <f>J320+J321</f>
        <v>0</v>
      </c>
      <c r="K319" s="216">
        <f>K320+K321</f>
        <v>0</v>
      </c>
      <c r="L319" s="216">
        <f>L320+L321</f>
        <v>0</v>
      </c>
      <c r="M319" s="1"/>
    </row>
    <row r="320" spans="1:13" ht="25.5" hidden="1" customHeight="1">
      <c r="A320" s="226">
        <v>3</v>
      </c>
      <c r="B320" s="228">
        <v>3</v>
      </c>
      <c r="C320" s="226">
        <v>1</v>
      </c>
      <c r="D320" s="227">
        <v>3</v>
      </c>
      <c r="E320" s="227">
        <v>1</v>
      </c>
      <c r="F320" s="229">
        <v>1</v>
      </c>
      <c r="G320" s="228" t="s">
        <v>187</v>
      </c>
      <c r="H320" s="273">
        <v>287</v>
      </c>
      <c r="I320" s="281">
        <v>0</v>
      </c>
      <c r="J320" s="281">
        <v>0</v>
      </c>
      <c r="K320" s="281">
        <v>0</v>
      </c>
      <c r="L320" s="280">
        <v>0</v>
      </c>
      <c r="M320" s="1"/>
    </row>
    <row r="321" spans="1:13" ht="25.5" hidden="1" customHeight="1">
      <c r="A321" s="226">
        <v>3</v>
      </c>
      <c r="B321" s="228">
        <v>3</v>
      </c>
      <c r="C321" s="226">
        <v>1</v>
      </c>
      <c r="D321" s="227">
        <v>3</v>
      </c>
      <c r="E321" s="227">
        <v>1</v>
      </c>
      <c r="F321" s="229">
        <v>2</v>
      </c>
      <c r="G321" s="228" t="s">
        <v>188</v>
      </c>
      <c r="H321" s="273">
        <v>288</v>
      </c>
      <c r="I321" s="233">
        <v>0</v>
      </c>
      <c r="J321" s="233">
        <v>0</v>
      </c>
      <c r="K321" s="233">
        <v>0</v>
      </c>
      <c r="L321" s="233">
        <v>0</v>
      </c>
      <c r="M321" s="1"/>
    </row>
    <row r="322" spans="1:13" hidden="1">
      <c r="A322" s="226">
        <v>3</v>
      </c>
      <c r="B322" s="228">
        <v>3</v>
      </c>
      <c r="C322" s="226">
        <v>1</v>
      </c>
      <c r="D322" s="227">
        <v>4</v>
      </c>
      <c r="E322" s="227"/>
      <c r="F322" s="229"/>
      <c r="G322" s="228" t="s">
        <v>189</v>
      </c>
      <c r="H322" s="273">
        <v>289</v>
      </c>
      <c r="I322" s="215">
        <f>I323</f>
        <v>0</v>
      </c>
      <c r="J322" s="292">
        <f>J323</f>
        <v>0</v>
      </c>
      <c r="K322" s="216">
        <f>K323</f>
        <v>0</v>
      </c>
      <c r="L322" s="216">
        <f>L323</f>
        <v>0</v>
      </c>
    </row>
    <row r="323" spans="1:13" hidden="1">
      <c r="A323" s="230">
        <v>3</v>
      </c>
      <c r="B323" s="226">
        <v>3</v>
      </c>
      <c r="C323" s="227">
        <v>1</v>
      </c>
      <c r="D323" s="227">
        <v>4</v>
      </c>
      <c r="E323" s="227">
        <v>1</v>
      </c>
      <c r="F323" s="229"/>
      <c r="G323" s="228" t="s">
        <v>189</v>
      </c>
      <c r="H323" s="273">
        <v>290</v>
      </c>
      <c r="I323" s="215">
        <f>SUM(I324:I325)</f>
        <v>0</v>
      </c>
      <c r="J323" s="215">
        <f>SUM(J324:J325)</f>
        <v>0</v>
      </c>
      <c r="K323" s="215">
        <f>SUM(K324:K325)</f>
        <v>0</v>
      </c>
      <c r="L323" s="215">
        <f>SUM(L324:L325)</f>
        <v>0</v>
      </c>
    </row>
    <row r="324" spans="1:13" hidden="1">
      <c r="A324" s="230">
        <v>3</v>
      </c>
      <c r="B324" s="226">
        <v>3</v>
      </c>
      <c r="C324" s="227">
        <v>1</v>
      </c>
      <c r="D324" s="227">
        <v>4</v>
      </c>
      <c r="E324" s="227">
        <v>1</v>
      </c>
      <c r="F324" s="229">
        <v>1</v>
      </c>
      <c r="G324" s="228" t="s">
        <v>190</v>
      </c>
      <c r="H324" s="273">
        <v>291</v>
      </c>
      <c r="I324" s="232">
        <v>0</v>
      </c>
      <c r="J324" s="233">
        <v>0</v>
      </c>
      <c r="K324" s="233">
        <v>0</v>
      </c>
      <c r="L324" s="232">
        <v>0</v>
      </c>
    </row>
    <row r="325" spans="1:13" hidden="1">
      <c r="A325" s="226">
        <v>3</v>
      </c>
      <c r="B325" s="227">
        <v>3</v>
      </c>
      <c r="C325" s="227">
        <v>1</v>
      </c>
      <c r="D325" s="227">
        <v>4</v>
      </c>
      <c r="E325" s="227">
        <v>1</v>
      </c>
      <c r="F325" s="229">
        <v>2</v>
      </c>
      <c r="G325" s="228" t="s">
        <v>191</v>
      </c>
      <c r="H325" s="273">
        <v>292</v>
      </c>
      <c r="I325" s="233">
        <v>0</v>
      </c>
      <c r="J325" s="281">
        <v>0</v>
      </c>
      <c r="K325" s="281">
        <v>0</v>
      </c>
      <c r="L325" s="280">
        <v>0</v>
      </c>
    </row>
    <row r="326" spans="1:13" hidden="1">
      <c r="A326" s="226">
        <v>3</v>
      </c>
      <c r="B326" s="227">
        <v>3</v>
      </c>
      <c r="C326" s="227">
        <v>1</v>
      </c>
      <c r="D326" s="227">
        <v>5</v>
      </c>
      <c r="E326" s="227"/>
      <c r="F326" s="229"/>
      <c r="G326" s="228" t="s">
        <v>192</v>
      </c>
      <c r="H326" s="273">
        <v>293</v>
      </c>
      <c r="I326" s="237">
        <f t="shared" ref="I326:L327" si="28">I327</f>
        <v>0</v>
      </c>
      <c r="J326" s="292">
        <f t="shared" si="28"/>
        <v>0</v>
      </c>
      <c r="K326" s="216">
        <f t="shared" si="28"/>
        <v>0</v>
      </c>
      <c r="L326" s="216">
        <f t="shared" si="28"/>
        <v>0</v>
      </c>
    </row>
    <row r="327" spans="1:13" hidden="1">
      <c r="A327" s="221">
        <v>3</v>
      </c>
      <c r="B327" s="248">
        <v>3</v>
      </c>
      <c r="C327" s="248">
        <v>1</v>
      </c>
      <c r="D327" s="248">
        <v>5</v>
      </c>
      <c r="E327" s="248">
        <v>1</v>
      </c>
      <c r="F327" s="249"/>
      <c r="G327" s="228" t="s">
        <v>192</v>
      </c>
      <c r="H327" s="273">
        <v>294</v>
      </c>
      <c r="I327" s="216">
        <f t="shared" si="28"/>
        <v>0</v>
      </c>
      <c r="J327" s="293">
        <f t="shared" si="28"/>
        <v>0</v>
      </c>
      <c r="K327" s="237">
        <f t="shared" si="28"/>
        <v>0</v>
      </c>
      <c r="L327" s="237">
        <f t="shared" si="28"/>
        <v>0</v>
      </c>
    </row>
    <row r="328" spans="1:13" hidden="1">
      <c r="A328" s="226">
        <v>3</v>
      </c>
      <c r="B328" s="227">
        <v>3</v>
      </c>
      <c r="C328" s="227">
        <v>1</v>
      </c>
      <c r="D328" s="227">
        <v>5</v>
      </c>
      <c r="E328" s="227">
        <v>1</v>
      </c>
      <c r="F328" s="229">
        <v>1</v>
      </c>
      <c r="G328" s="228" t="s">
        <v>358</v>
      </c>
      <c r="H328" s="273">
        <v>295</v>
      </c>
      <c r="I328" s="233">
        <v>0</v>
      </c>
      <c r="J328" s="281">
        <v>0</v>
      </c>
      <c r="K328" s="281">
        <v>0</v>
      </c>
      <c r="L328" s="280">
        <v>0</v>
      </c>
    </row>
    <row r="329" spans="1:13" hidden="1">
      <c r="A329" s="226">
        <v>3</v>
      </c>
      <c r="B329" s="227">
        <v>3</v>
      </c>
      <c r="C329" s="227">
        <v>1</v>
      </c>
      <c r="D329" s="227">
        <v>6</v>
      </c>
      <c r="E329" s="227"/>
      <c r="F329" s="229"/>
      <c r="G329" s="228" t="s">
        <v>165</v>
      </c>
      <c r="H329" s="273">
        <v>296</v>
      </c>
      <c r="I329" s="216">
        <f t="shared" ref="I329:L330" si="29">I330</f>
        <v>0</v>
      </c>
      <c r="J329" s="292">
        <f t="shared" si="29"/>
        <v>0</v>
      </c>
      <c r="K329" s="216">
        <f t="shared" si="29"/>
        <v>0</v>
      </c>
      <c r="L329" s="216">
        <f t="shared" si="29"/>
        <v>0</v>
      </c>
    </row>
    <row r="330" spans="1:13" hidden="1">
      <c r="A330" s="226">
        <v>3</v>
      </c>
      <c r="B330" s="227">
        <v>3</v>
      </c>
      <c r="C330" s="227">
        <v>1</v>
      </c>
      <c r="D330" s="227">
        <v>6</v>
      </c>
      <c r="E330" s="227">
        <v>1</v>
      </c>
      <c r="F330" s="229"/>
      <c r="G330" s="228" t="s">
        <v>165</v>
      </c>
      <c r="H330" s="273">
        <v>297</v>
      </c>
      <c r="I330" s="215">
        <f t="shared" si="29"/>
        <v>0</v>
      </c>
      <c r="J330" s="292">
        <f t="shared" si="29"/>
        <v>0</v>
      </c>
      <c r="K330" s="216">
        <f t="shared" si="29"/>
        <v>0</v>
      </c>
      <c r="L330" s="216">
        <f t="shared" si="29"/>
        <v>0</v>
      </c>
    </row>
    <row r="331" spans="1:13" hidden="1">
      <c r="A331" s="226">
        <v>3</v>
      </c>
      <c r="B331" s="227">
        <v>3</v>
      </c>
      <c r="C331" s="227">
        <v>1</v>
      </c>
      <c r="D331" s="227">
        <v>6</v>
      </c>
      <c r="E331" s="227">
        <v>1</v>
      </c>
      <c r="F331" s="229">
        <v>1</v>
      </c>
      <c r="G331" s="228" t="s">
        <v>165</v>
      </c>
      <c r="H331" s="273">
        <v>298</v>
      </c>
      <c r="I331" s="281">
        <v>0</v>
      </c>
      <c r="J331" s="281">
        <v>0</v>
      </c>
      <c r="K331" s="281">
        <v>0</v>
      </c>
      <c r="L331" s="280">
        <v>0</v>
      </c>
    </row>
    <row r="332" spans="1:13" hidden="1">
      <c r="A332" s="226">
        <v>3</v>
      </c>
      <c r="B332" s="227">
        <v>3</v>
      </c>
      <c r="C332" s="227">
        <v>1</v>
      </c>
      <c r="D332" s="227">
        <v>7</v>
      </c>
      <c r="E332" s="227"/>
      <c r="F332" s="229"/>
      <c r="G332" s="228" t="s">
        <v>193</v>
      </c>
      <c r="H332" s="273">
        <v>299</v>
      </c>
      <c r="I332" s="215">
        <f>I333</f>
        <v>0</v>
      </c>
      <c r="J332" s="292">
        <f>J333</f>
        <v>0</v>
      </c>
      <c r="K332" s="216">
        <f>K333</f>
        <v>0</v>
      </c>
      <c r="L332" s="216">
        <f>L333</f>
        <v>0</v>
      </c>
    </row>
    <row r="333" spans="1:13" hidden="1">
      <c r="A333" s="226">
        <v>3</v>
      </c>
      <c r="B333" s="227">
        <v>3</v>
      </c>
      <c r="C333" s="227">
        <v>1</v>
      </c>
      <c r="D333" s="227">
        <v>7</v>
      </c>
      <c r="E333" s="227">
        <v>1</v>
      </c>
      <c r="F333" s="229"/>
      <c r="G333" s="228" t="s">
        <v>193</v>
      </c>
      <c r="H333" s="273">
        <v>300</v>
      </c>
      <c r="I333" s="215">
        <f>I334+I335</f>
        <v>0</v>
      </c>
      <c r="J333" s="215">
        <f>J334+J335</f>
        <v>0</v>
      </c>
      <c r="K333" s="215">
        <f>K334+K335</f>
        <v>0</v>
      </c>
      <c r="L333" s="215">
        <f>L334+L335</f>
        <v>0</v>
      </c>
    </row>
    <row r="334" spans="1:13" ht="25.5" hidden="1" customHeight="1">
      <c r="A334" s="226">
        <v>3</v>
      </c>
      <c r="B334" s="227">
        <v>3</v>
      </c>
      <c r="C334" s="227">
        <v>1</v>
      </c>
      <c r="D334" s="227">
        <v>7</v>
      </c>
      <c r="E334" s="227">
        <v>1</v>
      </c>
      <c r="F334" s="229">
        <v>1</v>
      </c>
      <c r="G334" s="228" t="s">
        <v>194</v>
      </c>
      <c r="H334" s="273">
        <v>301</v>
      </c>
      <c r="I334" s="281">
        <v>0</v>
      </c>
      <c r="J334" s="281">
        <v>0</v>
      </c>
      <c r="K334" s="281">
        <v>0</v>
      </c>
      <c r="L334" s="280">
        <v>0</v>
      </c>
      <c r="M334" s="1"/>
    </row>
    <row r="335" spans="1:13" ht="25.5" hidden="1" customHeight="1">
      <c r="A335" s="226">
        <v>3</v>
      </c>
      <c r="B335" s="227">
        <v>3</v>
      </c>
      <c r="C335" s="227">
        <v>1</v>
      </c>
      <c r="D335" s="227">
        <v>7</v>
      </c>
      <c r="E335" s="227">
        <v>1</v>
      </c>
      <c r="F335" s="229">
        <v>2</v>
      </c>
      <c r="G335" s="228" t="s">
        <v>195</v>
      </c>
      <c r="H335" s="273">
        <v>302</v>
      </c>
      <c r="I335" s="233">
        <v>0</v>
      </c>
      <c r="J335" s="233">
        <v>0</v>
      </c>
      <c r="K335" s="233">
        <v>0</v>
      </c>
      <c r="L335" s="233">
        <v>0</v>
      </c>
      <c r="M335" s="1"/>
    </row>
    <row r="336" spans="1:13" ht="38.25" hidden="1" customHeight="1">
      <c r="A336" s="226">
        <v>3</v>
      </c>
      <c r="B336" s="227">
        <v>3</v>
      </c>
      <c r="C336" s="227">
        <v>2</v>
      </c>
      <c r="D336" s="227"/>
      <c r="E336" s="227"/>
      <c r="F336" s="229"/>
      <c r="G336" s="228" t="s">
        <v>196</v>
      </c>
      <c r="H336" s="273">
        <v>303</v>
      </c>
      <c r="I336" s="215">
        <f>SUM(I337+I346+I350+I354+I358+I361+I364)</f>
        <v>0</v>
      </c>
      <c r="J336" s="292">
        <f>SUM(J337+J346+J350+J354+J358+J361+J364)</f>
        <v>0</v>
      </c>
      <c r="K336" s="216">
        <f>SUM(K337+K346+K350+K354+K358+K361+K364)</f>
        <v>0</v>
      </c>
      <c r="L336" s="216">
        <f>SUM(L337+L346+L350+L354+L358+L361+L364)</f>
        <v>0</v>
      </c>
      <c r="M336" s="1"/>
    </row>
    <row r="337" spans="1:15" hidden="1">
      <c r="A337" s="226">
        <v>3</v>
      </c>
      <c r="B337" s="227">
        <v>3</v>
      </c>
      <c r="C337" s="227">
        <v>2</v>
      </c>
      <c r="D337" s="227">
        <v>1</v>
      </c>
      <c r="E337" s="227"/>
      <c r="F337" s="229"/>
      <c r="G337" s="228" t="s">
        <v>148</v>
      </c>
      <c r="H337" s="273">
        <v>304</v>
      </c>
      <c r="I337" s="215">
        <f>I338</f>
        <v>0</v>
      </c>
      <c r="J337" s="292">
        <f>J338</f>
        <v>0</v>
      </c>
      <c r="K337" s="216">
        <f>K338</f>
        <v>0</v>
      </c>
      <c r="L337" s="216">
        <f>L338</f>
        <v>0</v>
      </c>
    </row>
    <row r="338" spans="1:15" hidden="1">
      <c r="A338" s="230">
        <v>3</v>
      </c>
      <c r="B338" s="226">
        <v>3</v>
      </c>
      <c r="C338" s="227">
        <v>2</v>
      </c>
      <c r="D338" s="228">
        <v>1</v>
      </c>
      <c r="E338" s="226">
        <v>1</v>
      </c>
      <c r="F338" s="229"/>
      <c r="G338" s="228" t="s">
        <v>148</v>
      </c>
      <c r="H338" s="273">
        <v>305</v>
      </c>
      <c r="I338" s="215">
        <f>SUM(I339:I339)</f>
        <v>0</v>
      </c>
      <c r="J338" s="215">
        <f>SUM(J339:J339)</f>
        <v>0</v>
      </c>
      <c r="K338" s="215">
        <f>SUM(K339:K339)</f>
        <v>0</v>
      </c>
      <c r="L338" s="215">
        <f>SUM(L339:L339)</f>
        <v>0</v>
      </c>
      <c r="M338" s="294"/>
      <c r="N338" s="294"/>
      <c r="O338" s="294"/>
    </row>
    <row r="339" spans="1:15" hidden="1">
      <c r="A339" s="230">
        <v>3</v>
      </c>
      <c r="B339" s="226">
        <v>3</v>
      </c>
      <c r="C339" s="227">
        <v>2</v>
      </c>
      <c r="D339" s="228">
        <v>1</v>
      </c>
      <c r="E339" s="226">
        <v>1</v>
      </c>
      <c r="F339" s="229">
        <v>1</v>
      </c>
      <c r="G339" s="228" t="s">
        <v>149</v>
      </c>
      <c r="H339" s="273">
        <v>306</v>
      </c>
      <c r="I339" s="281">
        <v>0</v>
      </c>
      <c r="J339" s="281">
        <v>0</v>
      </c>
      <c r="K339" s="281">
        <v>0</v>
      </c>
      <c r="L339" s="280">
        <v>0</v>
      </c>
    </row>
    <row r="340" spans="1:15" hidden="1">
      <c r="A340" s="230">
        <v>3</v>
      </c>
      <c r="B340" s="226">
        <v>3</v>
      </c>
      <c r="C340" s="227">
        <v>2</v>
      </c>
      <c r="D340" s="228">
        <v>1</v>
      </c>
      <c r="E340" s="226">
        <v>2</v>
      </c>
      <c r="F340" s="229"/>
      <c r="G340" s="250" t="s">
        <v>170</v>
      </c>
      <c r="H340" s="273">
        <v>307</v>
      </c>
      <c r="I340" s="215">
        <f>SUM(I341:I342)</f>
        <v>0</v>
      </c>
      <c r="J340" s="215">
        <f>SUM(J341:J342)</f>
        <v>0</v>
      </c>
      <c r="K340" s="215">
        <f>SUM(K341:K342)</f>
        <v>0</v>
      </c>
      <c r="L340" s="215">
        <f>SUM(L341:L342)</f>
        <v>0</v>
      </c>
    </row>
    <row r="341" spans="1:15" hidden="1">
      <c r="A341" s="230">
        <v>3</v>
      </c>
      <c r="B341" s="226">
        <v>3</v>
      </c>
      <c r="C341" s="227">
        <v>2</v>
      </c>
      <c r="D341" s="228">
        <v>1</v>
      </c>
      <c r="E341" s="226">
        <v>2</v>
      </c>
      <c r="F341" s="229">
        <v>1</v>
      </c>
      <c r="G341" s="250" t="s">
        <v>151</v>
      </c>
      <c r="H341" s="273">
        <v>308</v>
      </c>
      <c r="I341" s="281">
        <v>0</v>
      </c>
      <c r="J341" s="281">
        <v>0</v>
      </c>
      <c r="K341" s="281">
        <v>0</v>
      </c>
      <c r="L341" s="280">
        <v>0</v>
      </c>
    </row>
    <row r="342" spans="1:15" hidden="1">
      <c r="A342" s="230">
        <v>3</v>
      </c>
      <c r="B342" s="226">
        <v>3</v>
      </c>
      <c r="C342" s="227">
        <v>2</v>
      </c>
      <c r="D342" s="228">
        <v>1</v>
      </c>
      <c r="E342" s="226">
        <v>2</v>
      </c>
      <c r="F342" s="229">
        <v>2</v>
      </c>
      <c r="G342" s="250" t="s">
        <v>152</v>
      </c>
      <c r="H342" s="273">
        <v>309</v>
      </c>
      <c r="I342" s="233">
        <v>0</v>
      </c>
      <c r="J342" s="233">
        <v>0</v>
      </c>
      <c r="K342" s="233">
        <v>0</v>
      </c>
      <c r="L342" s="233">
        <v>0</v>
      </c>
    </row>
    <row r="343" spans="1:15" hidden="1">
      <c r="A343" s="230">
        <v>3</v>
      </c>
      <c r="B343" s="226">
        <v>3</v>
      </c>
      <c r="C343" s="227">
        <v>2</v>
      </c>
      <c r="D343" s="228">
        <v>1</v>
      </c>
      <c r="E343" s="226">
        <v>3</v>
      </c>
      <c r="F343" s="229"/>
      <c r="G343" s="250" t="s">
        <v>153</v>
      </c>
      <c r="H343" s="273">
        <v>310</v>
      </c>
      <c r="I343" s="215">
        <f>SUM(I344:I345)</f>
        <v>0</v>
      </c>
      <c r="J343" s="215">
        <f>SUM(J344:J345)</f>
        <v>0</v>
      </c>
      <c r="K343" s="215">
        <f>SUM(K344:K345)</f>
        <v>0</v>
      </c>
      <c r="L343" s="215">
        <f>SUM(L344:L345)</f>
        <v>0</v>
      </c>
    </row>
    <row r="344" spans="1:15" hidden="1">
      <c r="A344" s="230">
        <v>3</v>
      </c>
      <c r="B344" s="226">
        <v>3</v>
      </c>
      <c r="C344" s="227">
        <v>2</v>
      </c>
      <c r="D344" s="228">
        <v>1</v>
      </c>
      <c r="E344" s="226">
        <v>3</v>
      </c>
      <c r="F344" s="229">
        <v>1</v>
      </c>
      <c r="G344" s="250" t="s">
        <v>154</v>
      </c>
      <c r="H344" s="273">
        <v>311</v>
      </c>
      <c r="I344" s="233">
        <v>0</v>
      </c>
      <c r="J344" s="233">
        <v>0</v>
      </c>
      <c r="K344" s="233">
        <v>0</v>
      </c>
      <c r="L344" s="233">
        <v>0</v>
      </c>
    </row>
    <row r="345" spans="1:15" hidden="1">
      <c r="A345" s="230">
        <v>3</v>
      </c>
      <c r="B345" s="226">
        <v>3</v>
      </c>
      <c r="C345" s="227">
        <v>2</v>
      </c>
      <c r="D345" s="228">
        <v>1</v>
      </c>
      <c r="E345" s="226">
        <v>3</v>
      </c>
      <c r="F345" s="229">
        <v>2</v>
      </c>
      <c r="G345" s="250" t="s">
        <v>171</v>
      </c>
      <c r="H345" s="273">
        <v>312</v>
      </c>
      <c r="I345" s="251">
        <v>0</v>
      </c>
      <c r="J345" s="295">
        <v>0</v>
      </c>
      <c r="K345" s="251">
        <v>0</v>
      </c>
      <c r="L345" s="251">
        <v>0</v>
      </c>
    </row>
    <row r="346" spans="1:15" hidden="1">
      <c r="A346" s="238">
        <v>3</v>
      </c>
      <c r="B346" s="238">
        <v>3</v>
      </c>
      <c r="C346" s="247">
        <v>2</v>
      </c>
      <c r="D346" s="250">
        <v>2</v>
      </c>
      <c r="E346" s="247"/>
      <c r="F346" s="249"/>
      <c r="G346" s="250" t="s">
        <v>183</v>
      </c>
      <c r="H346" s="273">
        <v>313</v>
      </c>
      <c r="I346" s="243">
        <f>I347</f>
        <v>0</v>
      </c>
      <c r="J346" s="296">
        <f>J347</f>
        <v>0</v>
      </c>
      <c r="K346" s="244">
        <f>K347</f>
        <v>0</v>
      </c>
      <c r="L346" s="244">
        <f>L347</f>
        <v>0</v>
      </c>
    </row>
    <row r="347" spans="1:15" hidden="1">
      <c r="A347" s="230">
        <v>3</v>
      </c>
      <c r="B347" s="230">
        <v>3</v>
      </c>
      <c r="C347" s="226">
        <v>2</v>
      </c>
      <c r="D347" s="228">
        <v>2</v>
      </c>
      <c r="E347" s="226">
        <v>1</v>
      </c>
      <c r="F347" s="229"/>
      <c r="G347" s="250" t="s">
        <v>183</v>
      </c>
      <c r="H347" s="273">
        <v>314</v>
      </c>
      <c r="I347" s="215">
        <f>SUM(I348:I349)</f>
        <v>0</v>
      </c>
      <c r="J347" s="256">
        <f>SUM(J348:J349)</f>
        <v>0</v>
      </c>
      <c r="K347" s="216">
        <f>SUM(K348:K349)</f>
        <v>0</v>
      </c>
      <c r="L347" s="216">
        <f>SUM(L348:L349)</f>
        <v>0</v>
      </c>
    </row>
    <row r="348" spans="1:15" ht="25.5" hidden="1" customHeight="1">
      <c r="A348" s="230">
        <v>3</v>
      </c>
      <c r="B348" s="230">
        <v>3</v>
      </c>
      <c r="C348" s="226">
        <v>2</v>
      </c>
      <c r="D348" s="228">
        <v>2</v>
      </c>
      <c r="E348" s="230">
        <v>1</v>
      </c>
      <c r="F348" s="261">
        <v>1</v>
      </c>
      <c r="G348" s="228" t="s">
        <v>184</v>
      </c>
      <c r="H348" s="273">
        <v>315</v>
      </c>
      <c r="I348" s="233">
        <v>0</v>
      </c>
      <c r="J348" s="233">
        <v>0</v>
      </c>
      <c r="K348" s="233">
        <v>0</v>
      </c>
      <c r="L348" s="233">
        <v>0</v>
      </c>
      <c r="M348" s="1"/>
    </row>
    <row r="349" spans="1:15" hidden="1">
      <c r="A349" s="238">
        <v>3</v>
      </c>
      <c r="B349" s="238">
        <v>3</v>
      </c>
      <c r="C349" s="239">
        <v>2</v>
      </c>
      <c r="D349" s="240">
        <v>2</v>
      </c>
      <c r="E349" s="241">
        <v>1</v>
      </c>
      <c r="F349" s="270">
        <v>2</v>
      </c>
      <c r="G349" s="241" t="s">
        <v>185</v>
      </c>
      <c r="H349" s="273">
        <v>316</v>
      </c>
      <c r="I349" s="233">
        <v>0</v>
      </c>
      <c r="J349" s="233">
        <v>0</v>
      </c>
      <c r="K349" s="233">
        <v>0</v>
      </c>
      <c r="L349" s="233">
        <v>0</v>
      </c>
    </row>
    <row r="350" spans="1:15" ht="25.5" hidden="1" customHeight="1">
      <c r="A350" s="230">
        <v>3</v>
      </c>
      <c r="B350" s="230">
        <v>3</v>
      </c>
      <c r="C350" s="226">
        <v>2</v>
      </c>
      <c r="D350" s="227">
        <v>3</v>
      </c>
      <c r="E350" s="228"/>
      <c r="F350" s="261"/>
      <c r="G350" s="228" t="s">
        <v>186</v>
      </c>
      <c r="H350" s="273">
        <v>317</v>
      </c>
      <c r="I350" s="215">
        <f>I351</f>
        <v>0</v>
      </c>
      <c r="J350" s="256">
        <f>J351</f>
        <v>0</v>
      </c>
      <c r="K350" s="216">
        <f>K351</f>
        <v>0</v>
      </c>
      <c r="L350" s="216">
        <f>L351</f>
        <v>0</v>
      </c>
      <c r="M350" s="1"/>
    </row>
    <row r="351" spans="1:15" ht="25.5" hidden="1" customHeight="1">
      <c r="A351" s="230">
        <v>3</v>
      </c>
      <c r="B351" s="230">
        <v>3</v>
      </c>
      <c r="C351" s="226">
        <v>2</v>
      </c>
      <c r="D351" s="227">
        <v>3</v>
      </c>
      <c r="E351" s="228">
        <v>1</v>
      </c>
      <c r="F351" s="261"/>
      <c r="G351" s="228" t="s">
        <v>186</v>
      </c>
      <c r="H351" s="273">
        <v>318</v>
      </c>
      <c r="I351" s="215">
        <f>I352+I353</f>
        <v>0</v>
      </c>
      <c r="J351" s="215">
        <f>J352+J353</f>
        <v>0</v>
      </c>
      <c r="K351" s="215">
        <f>K352+K353</f>
        <v>0</v>
      </c>
      <c r="L351" s="215">
        <f>L352+L353</f>
        <v>0</v>
      </c>
      <c r="M351" s="1"/>
    </row>
    <row r="352" spans="1:15" ht="25.5" hidden="1" customHeight="1">
      <c r="A352" s="230">
        <v>3</v>
      </c>
      <c r="B352" s="230">
        <v>3</v>
      </c>
      <c r="C352" s="226">
        <v>2</v>
      </c>
      <c r="D352" s="227">
        <v>3</v>
      </c>
      <c r="E352" s="228">
        <v>1</v>
      </c>
      <c r="F352" s="261">
        <v>1</v>
      </c>
      <c r="G352" s="228" t="s">
        <v>187</v>
      </c>
      <c r="H352" s="273">
        <v>319</v>
      </c>
      <c r="I352" s="281">
        <v>0</v>
      </c>
      <c r="J352" s="281">
        <v>0</v>
      </c>
      <c r="K352" s="281">
        <v>0</v>
      </c>
      <c r="L352" s="280">
        <v>0</v>
      </c>
      <c r="M352" s="1"/>
    </row>
    <row r="353" spans="1:13" ht="25.5" hidden="1" customHeight="1">
      <c r="A353" s="230">
        <v>3</v>
      </c>
      <c r="B353" s="230">
        <v>3</v>
      </c>
      <c r="C353" s="226">
        <v>2</v>
      </c>
      <c r="D353" s="227">
        <v>3</v>
      </c>
      <c r="E353" s="228">
        <v>1</v>
      </c>
      <c r="F353" s="261">
        <v>2</v>
      </c>
      <c r="G353" s="228" t="s">
        <v>188</v>
      </c>
      <c r="H353" s="273">
        <v>320</v>
      </c>
      <c r="I353" s="233">
        <v>0</v>
      </c>
      <c r="J353" s="233">
        <v>0</v>
      </c>
      <c r="K353" s="233">
        <v>0</v>
      </c>
      <c r="L353" s="233">
        <v>0</v>
      </c>
      <c r="M353" s="1"/>
    </row>
    <row r="354" spans="1:13" hidden="1">
      <c r="A354" s="230">
        <v>3</v>
      </c>
      <c r="B354" s="230">
        <v>3</v>
      </c>
      <c r="C354" s="226">
        <v>2</v>
      </c>
      <c r="D354" s="227">
        <v>4</v>
      </c>
      <c r="E354" s="227"/>
      <c r="F354" s="229"/>
      <c r="G354" s="228" t="s">
        <v>189</v>
      </c>
      <c r="H354" s="273">
        <v>321</v>
      </c>
      <c r="I354" s="215">
        <f>I355</f>
        <v>0</v>
      </c>
      <c r="J354" s="256">
        <f>J355</f>
        <v>0</v>
      </c>
      <c r="K354" s="216">
        <f>K355</f>
        <v>0</v>
      </c>
      <c r="L354" s="216">
        <f>L355</f>
        <v>0</v>
      </c>
    </row>
    <row r="355" spans="1:13" hidden="1">
      <c r="A355" s="246">
        <v>3</v>
      </c>
      <c r="B355" s="246">
        <v>3</v>
      </c>
      <c r="C355" s="221">
        <v>2</v>
      </c>
      <c r="D355" s="219">
        <v>4</v>
      </c>
      <c r="E355" s="219">
        <v>1</v>
      </c>
      <c r="F355" s="222"/>
      <c r="G355" s="228" t="s">
        <v>189</v>
      </c>
      <c r="H355" s="273">
        <v>322</v>
      </c>
      <c r="I355" s="236">
        <f>SUM(I356:I357)</f>
        <v>0</v>
      </c>
      <c r="J355" s="258">
        <f>SUM(J356:J357)</f>
        <v>0</v>
      </c>
      <c r="K355" s="237">
        <f>SUM(K356:K357)</f>
        <v>0</v>
      </c>
      <c r="L355" s="237">
        <f>SUM(L356:L357)</f>
        <v>0</v>
      </c>
    </row>
    <row r="356" spans="1:13" hidden="1">
      <c r="A356" s="230">
        <v>3</v>
      </c>
      <c r="B356" s="230">
        <v>3</v>
      </c>
      <c r="C356" s="226">
        <v>2</v>
      </c>
      <c r="D356" s="227">
        <v>4</v>
      </c>
      <c r="E356" s="227">
        <v>1</v>
      </c>
      <c r="F356" s="229">
        <v>1</v>
      </c>
      <c r="G356" s="228" t="s">
        <v>190</v>
      </c>
      <c r="H356" s="273">
        <v>323</v>
      </c>
      <c r="I356" s="233">
        <v>0</v>
      </c>
      <c r="J356" s="233">
        <v>0</v>
      </c>
      <c r="K356" s="233">
        <v>0</v>
      </c>
      <c r="L356" s="233">
        <v>0</v>
      </c>
    </row>
    <row r="357" spans="1:13" hidden="1">
      <c r="A357" s="230">
        <v>3</v>
      </c>
      <c r="B357" s="230">
        <v>3</v>
      </c>
      <c r="C357" s="226">
        <v>2</v>
      </c>
      <c r="D357" s="227">
        <v>4</v>
      </c>
      <c r="E357" s="227">
        <v>1</v>
      </c>
      <c r="F357" s="229">
        <v>2</v>
      </c>
      <c r="G357" s="228" t="s">
        <v>197</v>
      </c>
      <c r="H357" s="273">
        <v>324</v>
      </c>
      <c r="I357" s="233">
        <v>0</v>
      </c>
      <c r="J357" s="233">
        <v>0</v>
      </c>
      <c r="K357" s="233">
        <v>0</v>
      </c>
      <c r="L357" s="233">
        <v>0</v>
      </c>
    </row>
    <row r="358" spans="1:13" hidden="1">
      <c r="A358" s="230">
        <v>3</v>
      </c>
      <c r="B358" s="230">
        <v>3</v>
      </c>
      <c r="C358" s="226">
        <v>2</v>
      </c>
      <c r="D358" s="227">
        <v>5</v>
      </c>
      <c r="E358" s="227"/>
      <c r="F358" s="229"/>
      <c r="G358" s="228" t="s">
        <v>192</v>
      </c>
      <c r="H358" s="273">
        <v>325</v>
      </c>
      <c r="I358" s="215">
        <f t="shared" ref="I358:L359" si="30">I359</f>
        <v>0</v>
      </c>
      <c r="J358" s="256">
        <f t="shared" si="30"/>
        <v>0</v>
      </c>
      <c r="K358" s="216">
        <f t="shared" si="30"/>
        <v>0</v>
      </c>
      <c r="L358" s="216">
        <f t="shared" si="30"/>
        <v>0</v>
      </c>
    </row>
    <row r="359" spans="1:13" hidden="1">
      <c r="A359" s="246">
        <v>3</v>
      </c>
      <c r="B359" s="246">
        <v>3</v>
      </c>
      <c r="C359" s="221">
        <v>2</v>
      </c>
      <c r="D359" s="219">
        <v>5</v>
      </c>
      <c r="E359" s="219">
        <v>1</v>
      </c>
      <c r="F359" s="222"/>
      <c r="G359" s="228" t="s">
        <v>192</v>
      </c>
      <c r="H359" s="273">
        <v>326</v>
      </c>
      <c r="I359" s="236">
        <f t="shared" si="30"/>
        <v>0</v>
      </c>
      <c r="J359" s="258">
        <f t="shared" si="30"/>
        <v>0</v>
      </c>
      <c r="K359" s="237">
        <f t="shared" si="30"/>
        <v>0</v>
      </c>
      <c r="L359" s="237">
        <f t="shared" si="30"/>
        <v>0</v>
      </c>
    </row>
    <row r="360" spans="1:13" hidden="1">
      <c r="A360" s="230">
        <v>3</v>
      </c>
      <c r="B360" s="230">
        <v>3</v>
      </c>
      <c r="C360" s="226">
        <v>2</v>
      </c>
      <c r="D360" s="227">
        <v>5</v>
      </c>
      <c r="E360" s="227">
        <v>1</v>
      </c>
      <c r="F360" s="229">
        <v>1</v>
      </c>
      <c r="G360" s="228" t="s">
        <v>192</v>
      </c>
      <c r="H360" s="273">
        <v>327</v>
      </c>
      <c r="I360" s="281">
        <v>0</v>
      </c>
      <c r="J360" s="281">
        <v>0</v>
      </c>
      <c r="K360" s="281">
        <v>0</v>
      </c>
      <c r="L360" s="280">
        <v>0</v>
      </c>
    </row>
    <row r="361" spans="1:13" hidden="1">
      <c r="A361" s="230">
        <v>3</v>
      </c>
      <c r="B361" s="230">
        <v>3</v>
      </c>
      <c r="C361" s="226">
        <v>2</v>
      </c>
      <c r="D361" s="227">
        <v>6</v>
      </c>
      <c r="E361" s="227"/>
      <c r="F361" s="229"/>
      <c r="G361" s="228" t="s">
        <v>165</v>
      </c>
      <c r="H361" s="273">
        <v>328</v>
      </c>
      <c r="I361" s="215">
        <f t="shared" ref="I361:L362" si="31">I362</f>
        <v>0</v>
      </c>
      <c r="J361" s="256">
        <f t="shared" si="31"/>
        <v>0</v>
      </c>
      <c r="K361" s="216">
        <f t="shared" si="31"/>
        <v>0</v>
      </c>
      <c r="L361" s="216">
        <f t="shared" si="31"/>
        <v>0</v>
      </c>
    </row>
    <row r="362" spans="1:13" hidden="1">
      <c r="A362" s="230">
        <v>3</v>
      </c>
      <c r="B362" s="230">
        <v>3</v>
      </c>
      <c r="C362" s="226">
        <v>2</v>
      </c>
      <c r="D362" s="227">
        <v>6</v>
      </c>
      <c r="E362" s="227">
        <v>1</v>
      </c>
      <c r="F362" s="229"/>
      <c r="G362" s="228" t="s">
        <v>165</v>
      </c>
      <c r="H362" s="273">
        <v>329</v>
      </c>
      <c r="I362" s="215">
        <f t="shared" si="31"/>
        <v>0</v>
      </c>
      <c r="J362" s="256">
        <f t="shared" si="31"/>
        <v>0</v>
      </c>
      <c r="K362" s="216">
        <f t="shared" si="31"/>
        <v>0</v>
      </c>
      <c r="L362" s="216">
        <f t="shared" si="31"/>
        <v>0</v>
      </c>
    </row>
    <row r="363" spans="1:13" hidden="1">
      <c r="A363" s="238">
        <v>3</v>
      </c>
      <c r="B363" s="238">
        <v>3</v>
      </c>
      <c r="C363" s="239">
        <v>2</v>
      </c>
      <c r="D363" s="240">
        <v>6</v>
      </c>
      <c r="E363" s="240">
        <v>1</v>
      </c>
      <c r="F363" s="242">
        <v>1</v>
      </c>
      <c r="G363" s="241" t="s">
        <v>165</v>
      </c>
      <c r="H363" s="273">
        <v>330</v>
      </c>
      <c r="I363" s="281">
        <v>0</v>
      </c>
      <c r="J363" s="281">
        <v>0</v>
      </c>
      <c r="K363" s="281">
        <v>0</v>
      </c>
      <c r="L363" s="280">
        <v>0</v>
      </c>
    </row>
    <row r="364" spans="1:13" hidden="1">
      <c r="A364" s="230">
        <v>3</v>
      </c>
      <c r="B364" s="230">
        <v>3</v>
      </c>
      <c r="C364" s="226">
        <v>2</v>
      </c>
      <c r="D364" s="227">
        <v>7</v>
      </c>
      <c r="E364" s="227"/>
      <c r="F364" s="229"/>
      <c r="G364" s="228" t="s">
        <v>193</v>
      </c>
      <c r="H364" s="273">
        <v>331</v>
      </c>
      <c r="I364" s="215">
        <f>I365</f>
        <v>0</v>
      </c>
      <c r="J364" s="256">
        <f>J365</f>
        <v>0</v>
      </c>
      <c r="K364" s="216">
        <f>K365</f>
        <v>0</v>
      </c>
      <c r="L364" s="216">
        <f>L365</f>
        <v>0</v>
      </c>
    </row>
    <row r="365" spans="1:13" hidden="1">
      <c r="A365" s="238">
        <v>3</v>
      </c>
      <c r="B365" s="238">
        <v>3</v>
      </c>
      <c r="C365" s="239">
        <v>2</v>
      </c>
      <c r="D365" s="240">
        <v>7</v>
      </c>
      <c r="E365" s="240">
        <v>1</v>
      </c>
      <c r="F365" s="242"/>
      <c r="G365" s="228" t="s">
        <v>193</v>
      </c>
      <c r="H365" s="273">
        <v>332</v>
      </c>
      <c r="I365" s="215">
        <f>SUM(I366:I367)</f>
        <v>0</v>
      </c>
      <c r="J365" s="215">
        <f>SUM(J366:J367)</f>
        <v>0</v>
      </c>
      <c r="K365" s="215">
        <f>SUM(K366:K367)</f>
        <v>0</v>
      </c>
      <c r="L365" s="215">
        <f>SUM(L366:L367)</f>
        <v>0</v>
      </c>
    </row>
    <row r="366" spans="1:13" ht="25.5" hidden="1" customHeight="1">
      <c r="A366" s="230">
        <v>3</v>
      </c>
      <c r="B366" s="230">
        <v>3</v>
      </c>
      <c r="C366" s="226">
        <v>2</v>
      </c>
      <c r="D366" s="227">
        <v>7</v>
      </c>
      <c r="E366" s="227">
        <v>1</v>
      </c>
      <c r="F366" s="229">
        <v>1</v>
      </c>
      <c r="G366" s="228" t="s">
        <v>194</v>
      </c>
      <c r="H366" s="273">
        <v>333</v>
      </c>
      <c r="I366" s="281">
        <v>0</v>
      </c>
      <c r="J366" s="281">
        <v>0</v>
      </c>
      <c r="K366" s="281">
        <v>0</v>
      </c>
      <c r="L366" s="280">
        <v>0</v>
      </c>
      <c r="M366" s="1"/>
    </row>
    <row r="367" spans="1:13" ht="25.5" hidden="1" customHeight="1">
      <c r="A367" s="230">
        <v>3</v>
      </c>
      <c r="B367" s="230">
        <v>3</v>
      </c>
      <c r="C367" s="226">
        <v>2</v>
      </c>
      <c r="D367" s="227">
        <v>7</v>
      </c>
      <c r="E367" s="227">
        <v>1</v>
      </c>
      <c r="F367" s="229">
        <v>2</v>
      </c>
      <c r="G367" s="228" t="s">
        <v>195</v>
      </c>
      <c r="H367" s="273">
        <v>334</v>
      </c>
      <c r="I367" s="233">
        <v>0</v>
      </c>
      <c r="J367" s="233">
        <v>0</v>
      </c>
      <c r="K367" s="233">
        <v>0</v>
      </c>
      <c r="L367" s="233">
        <v>0</v>
      </c>
      <c r="M367" s="1"/>
    </row>
    <row r="368" spans="1:13">
      <c r="A368" s="196"/>
      <c r="B368" s="196"/>
      <c r="C368" s="197"/>
      <c r="D368" s="297"/>
      <c r="E368" s="298"/>
      <c r="F368" s="299"/>
      <c r="G368" s="300" t="s">
        <v>355</v>
      </c>
      <c r="H368" s="273">
        <v>335</v>
      </c>
      <c r="I368" s="267">
        <f>SUM(I34+I184)</f>
        <v>9500</v>
      </c>
      <c r="J368" s="267">
        <f>SUM(J34+J184)</f>
        <v>9500</v>
      </c>
      <c r="K368" s="267">
        <f>SUM(K34+K184)</f>
        <v>9500</v>
      </c>
      <c r="L368" s="267">
        <f>SUM(L34+L184)</f>
        <v>9500</v>
      </c>
    </row>
    <row r="369" spans="1:12">
      <c r="G369" s="217"/>
      <c r="H369" s="206"/>
      <c r="I369" s="301"/>
      <c r="J369" s="302"/>
      <c r="K369" s="302"/>
      <c r="L369" s="302"/>
    </row>
    <row r="370" spans="1:12">
      <c r="A370" s="326"/>
      <c r="B370" s="326"/>
      <c r="C370" s="326"/>
      <c r="D370" s="354" t="s">
        <v>417</v>
      </c>
      <c r="E370" s="354"/>
      <c r="F370" s="354"/>
      <c r="G370" s="354"/>
      <c r="H370" s="327"/>
      <c r="I370" s="303"/>
      <c r="J370" s="302"/>
      <c r="K370" s="354" t="s">
        <v>418</v>
      </c>
      <c r="L370" s="354"/>
    </row>
    <row r="371" spans="1:12" ht="18.75" customHeight="1">
      <c r="A371" s="304" t="s">
        <v>377</v>
      </c>
      <c r="B371" s="304"/>
      <c r="C371" s="304"/>
      <c r="D371" s="304"/>
      <c r="E371" s="304"/>
      <c r="F371" s="304"/>
      <c r="G371" s="304"/>
      <c r="I371" s="321" t="s">
        <v>198</v>
      </c>
      <c r="K371" s="355" t="s">
        <v>199</v>
      </c>
      <c r="L371" s="355"/>
    </row>
    <row r="372" spans="1:12" ht="15.75" customHeight="1">
      <c r="D372" s="305"/>
      <c r="I372" s="306"/>
      <c r="K372" s="306"/>
      <c r="L372" s="306"/>
    </row>
    <row r="373" spans="1:12" ht="27" customHeight="1">
      <c r="A373" s="326"/>
      <c r="B373" s="326"/>
      <c r="C373" s="326"/>
      <c r="D373" s="353" t="s">
        <v>359</v>
      </c>
      <c r="E373" s="353"/>
      <c r="F373" s="353"/>
      <c r="G373" s="353"/>
      <c r="I373" s="306"/>
      <c r="K373" s="354" t="s">
        <v>365</v>
      </c>
      <c r="L373" s="354"/>
    </row>
    <row r="374" spans="1:12" ht="24.75" customHeight="1">
      <c r="A374" s="363" t="s">
        <v>378</v>
      </c>
      <c r="B374" s="363"/>
      <c r="C374" s="363"/>
      <c r="D374" s="363"/>
      <c r="E374" s="363"/>
      <c r="F374" s="363"/>
      <c r="G374" s="363"/>
      <c r="H374" s="324"/>
      <c r="I374" s="307" t="s">
        <v>198</v>
      </c>
      <c r="K374" s="355" t="s">
        <v>199</v>
      </c>
      <c r="L374" s="355"/>
    </row>
  </sheetData>
  <protectedRanges>
    <protectedRange sqref="L24" name="Range64_1"/>
  </protectedRanges>
  <mergeCells count="30">
    <mergeCell ref="D373:G373"/>
    <mergeCell ref="K373:L373"/>
    <mergeCell ref="A374:G374"/>
    <mergeCell ref="K374:L374"/>
    <mergeCell ref="K31:K32"/>
    <mergeCell ref="L31:L32"/>
    <mergeCell ref="A33:F33"/>
    <mergeCell ref="K370:L370"/>
    <mergeCell ref="K371:L371"/>
    <mergeCell ref="D370:G370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Forma Nr.2 (Suvestinė)</vt:lpstr>
      <vt:lpstr>Forma Nr.2 SB suvestinė</vt:lpstr>
      <vt:lpstr>Forma Nr.2 SB (1 pr. suvestinė)</vt:lpstr>
      <vt:lpstr>Forma Nr.2 (SB)</vt:lpstr>
      <vt:lpstr>Forma Nr.2 (SB) pr.1.4.4.28</vt:lpstr>
      <vt:lpstr>Forma Nr.2 (SB )9 progr.</vt:lpstr>
      <vt:lpstr>Forma Nr. 2 (SB) 6 progr.</vt:lpstr>
      <vt:lpstr>Forma Nr.2(ML)</vt:lpstr>
      <vt:lpstr>Forma Nr.2 ML (UK)</vt:lpstr>
      <vt:lpstr>Forma Nr. 2 (VBD) UK</vt:lpstr>
      <vt:lpstr>Forma Nr.2(S)</vt:lpstr>
      <vt:lpstr>Forma Nr.2 KKP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Rima Rusteikienė</cp:lastModifiedBy>
  <cp:lastPrinted>2023-07-07T11:58:23Z</cp:lastPrinted>
  <dcterms:created xsi:type="dcterms:W3CDTF">2019-01-14T20:28:53Z</dcterms:created>
  <dcterms:modified xsi:type="dcterms:W3CDTF">2023-07-10T07:06:20Z</dcterms:modified>
</cp:coreProperties>
</file>