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zaz\Desktop\SAULUTĖ 2026 M\Pusmetis\"/>
    </mc:Choice>
  </mc:AlternateContent>
  <xr:revisionPtr revIDLastSave="0" documentId="13_ncr:1_{DCB64270-36F6-4AEF-AC17-8EDCA77B0F66}" xr6:coauthVersionLast="47" xr6:coauthVersionMax="47" xr10:uidLastSave="{00000000-0000-0000-0000-000000000000}"/>
  <bookViews>
    <workbookView xWindow="-120" yWindow="-120" windowWidth="29040" windowHeight="15840" activeTab="2" xr2:uid="{8ED31839-0B40-4D6F-868E-23F14213C988}"/>
  </bookViews>
  <sheets>
    <sheet name="FBA" sheetId="1" r:id="rId1"/>
    <sheet name="VRA" sheetId="2" r:id="rId2"/>
    <sheet name="20VSAFAS 2pr" sheetId="3" r:id="rId3"/>
  </sheets>
  <definedNames>
    <definedName name="_xlnm.Print_Titles" localSheetId="0">FBA!$16:$16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3" i="2" l="1"/>
  <c r="I40" i="2"/>
  <c r="I39" i="2"/>
  <c r="I32" i="2"/>
  <c r="I28" i="2"/>
  <c r="I27" i="2" s="1"/>
  <c r="I21" i="2"/>
  <c r="I20" i="2" s="1"/>
  <c r="I55" i="2" s="1"/>
  <c r="I59" i="2" s="1"/>
  <c r="H76" i="1"/>
  <c r="G76" i="1"/>
  <c r="G69" i="1" s="1"/>
  <c r="H71" i="1"/>
  <c r="G71" i="1"/>
  <c r="H66" i="1"/>
  <c r="H61" i="1" s="1"/>
  <c r="H56" i="1" s="1"/>
  <c r="G66" i="1"/>
  <c r="G61" i="1" s="1"/>
  <c r="G56" i="1" s="1"/>
  <c r="G79" i="1" s="1"/>
  <c r="H58" i="1"/>
  <c r="G58" i="1"/>
  <c r="H50" i="1"/>
  <c r="G50" i="1"/>
  <c r="H41" i="1"/>
  <c r="H38" i="1" s="1"/>
  <c r="G41" i="1"/>
  <c r="G38" i="1" s="1"/>
  <c r="H24" i="1"/>
  <c r="G24" i="1"/>
  <c r="H19" i="1"/>
  <c r="G19" i="1"/>
  <c r="G18" i="1" s="1"/>
  <c r="H18" i="1"/>
  <c r="H69" i="1" l="1"/>
  <c r="H79" i="1" s="1"/>
  <c r="H49" i="1"/>
  <c r="G49" i="1"/>
  <c r="N24" i="3"/>
  <c r="N23" i="3"/>
  <c r="M22" i="3"/>
  <c r="L22" i="3"/>
  <c r="K22" i="3"/>
  <c r="J22" i="3"/>
  <c r="I22" i="3"/>
  <c r="H22" i="3"/>
  <c r="G22" i="3"/>
  <c r="F22" i="3"/>
  <c r="E22" i="3"/>
  <c r="D22" i="3"/>
  <c r="N21" i="3"/>
  <c r="N20" i="3"/>
  <c r="M19" i="3"/>
  <c r="L19" i="3"/>
  <c r="K19" i="3"/>
  <c r="J19" i="3"/>
  <c r="I19" i="3"/>
  <c r="N19" i="3" s="1"/>
  <c r="H19" i="3"/>
  <c r="G19" i="3"/>
  <c r="F19" i="3"/>
  <c r="E19" i="3"/>
  <c r="D19" i="3"/>
  <c r="N18" i="3"/>
  <c r="N17" i="3"/>
  <c r="M16" i="3"/>
  <c r="L16" i="3"/>
  <c r="K16" i="3"/>
  <c r="J16" i="3"/>
  <c r="I16" i="3"/>
  <c r="H16" i="3"/>
  <c r="G16" i="3"/>
  <c r="F16" i="3"/>
  <c r="E16" i="3"/>
  <c r="D16" i="3"/>
  <c r="N15" i="3"/>
  <c r="N14" i="3"/>
  <c r="M13" i="3"/>
  <c r="L13" i="3"/>
  <c r="K13" i="3"/>
  <c r="J13" i="3"/>
  <c r="I13" i="3"/>
  <c r="H13" i="3"/>
  <c r="G13" i="3"/>
  <c r="F13" i="3"/>
  <c r="E13" i="3"/>
  <c r="D13" i="3"/>
  <c r="N12" i="3"/>
  <c r="N11" i="3"/>
  <c r="M10" i="3"/>
  <c r="L10" i="3"/>
  <c r="L25" i="3" s="1"/>
  <c r="K10" i="3"/>
  <c r="K25" i="3" s="1"/>
  <c r="J10" i="3"/>
  <c r="J25" i="3" s="1"/>
  <c r="I10" i="3"/>
  <c r="H10" i="3"/>
  <c r="G10" i="3"/>
  <c r="G25" i="3" s="1"/>
  <c r="F10" i="3"/>
  <c r="F25" i="3" s="1"/>
  <c r="E10" i="3"/>
  <c r="E25" i="3" s="1"/>
  <c r="D10" i="3"/>
  <c r="M25" i="3" l="1"/>
  <c r="N10" i="3"/>
  <c r="N25" i="3" s="1"/>
  <c r="N13" i="3"/>
  <c r="N16" i="3"/>
  <c r="N22" i="3"/>
  <c r="I25" i="3"/>
  <c r="H25" i="3"/>
  <c r="D2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4" authorId="0" shapeId="0" xr:uid="{983365FB-2FA8-4C78-933C-B772F42D5F83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H34" authorId="0" shapeId="0" xr:uid="{0C9C843A-DC7A-42CD-B763-00C35A196C6F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G35" authorId="0" shapeId="0" xr:uid="{F2F227FE-8BC7-4CBD-BCEA-BF99BA619D3F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G60" authorId="0" shapeId="0" xr:uid="{013ABB63-F014-4BA0-831E-1CE35A13AC82}">
      <text>
        <r>
          <rPr>
            <sz val="9"/>
            <color indexed="8"/>
            <rFont val="Tahoma"/>
            <family val="2"/>
            <charset val="186"/>
          </rPr>
          <t>#02_1_G68#</t>
        </r>
      </text>
    </comment>
    <comment ref="G65" authorId="0" shapeId="0" xr:uid="{C85CD44C-3D9F-4A2F-B417-BEDB9A2D0D60}">
      <text>
        <r>
          <rPr>
            <sz val="9"/>
            <color indexed="8"/>
            <rFont val="Tahoma"/>
            <family val="2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2" authorId="0" shapeId="0" xr:uid="{604C9CB8-65DF-49BF-B917-593FBEC06C82}">
      <text>
        <r>
          <rPr>
            <sz val="9"/>
            <color indexed="8"/>
            <rFont val="Tahoma"/>
            <family val="2"/>
            <charset val="186"/>
          </rPr>
          <t xml:space="preserve">#03_2_I23#
</t>
        </r>
      </text>
    </comment>
    <comment ref="I23" authorId="0" shapeId="0" xr:uid="{7BE6AC9C-94BF-4B3F-8CE2-A9702F2966CE}">
      <text>
        <r>
          <rPr>
            <sz val="9"/>
            <color indexed="8"/>
            <rFont val="Tahoma"/>
            <family val="2"/>
            <charset val="186"/>
          </rPr>
          <t xml:space="preserve">#03_2_I24#
</t>
        </r>
      </text>
    </comment>
    <comment ref="I24" authorId="0" shapeId="0" xr:uid="{488052A0-E0E7-4691-A3D6-902352FF9120}">
      <text>
        <r>
          <rPr>
            <sz val="9"/>
            <color indexed="8"/>
            <rFont val="Tahoma"/>
            <family val="2"/>
            <charset val="186"/>
          </rPr>
          <t>#03_2_I25#</t>
        </r>
      </text>
    </comment>
    <comment ref="I25" authorId="0" shapeId="0" xr:uid="{91F62F11-FC59-41D2-B7D1-628F91BABB95}">
      <text>
        <r>
          <rPr>
            <sz val="9"/>
            <color indexed="8"/>
            <rFont val="Tahoma"/>
            <family val="2"/>
            <charset val="186"/>
          </rPr>
          <t>#03_2_I26#</t>
        </r>
      </text>
    </comment>
    <comment ref="I26" authorId="0" shapeId="0" xr:uid="{0BD7253C-2F1B-40F1-8314-C6CB582006F7}">
      <text>
        <r>
          <rPr>
            <sz val="9"/>
            <color indexed="8"/>
            <rFont val="Tahoma"/>
            <family val="2"/>
            <charset val="186"/>
          </rPr>
          <t>#03_2_I26#</t>
        </r>
      </text>
    </comment>
    <comment ref="I40" authorId="0" shapeId="0" xr:uid="{29331F03-EEAA-45CE-81FC-2F865A863F0A}">
      <text>
        <r>
          <rPr>
            <sz val="9"/>
            <color indexed="8"/>
            <rFont val="Tahoma"/>
            <family val="2"/>
            <charset val="186"/>
          </rPr>
          <t>#03_2_I32#</t>
        </r>
      </text>
    </comment>
    <comment ref="I41" authorId="0" shapeId="0" xr:uid="{01DEBC06-26EC-4C1F-AA4C-F02D3628EBED}">
      <text>
        <r>
          <rPr>
            <sz val="9"/>
            <color indexed="8"/>
            <rFont val="Tahoma"/>
            <family val="2"/>
            <charset val="186"/>
          </rPr>
          <t>#03_2_I33#</t>
        </r>
      </text>
    </comment>
    <comment ref="I42" authorId="0" shapeId="0" xr:uid="{7BCD2F0F-89EA-454D-A998-AEF012FDD83F}">
      <text>
        <r>
          <rPr>
            <sz val="9"/>
            <color indexed="8"/>
            <rFont val="Tahoma"/>
            <family val="2"/>
            <charset val="186"/>
          </rPr>
          <t>#03_2_I34#</t>
        </r>
      </text>
    </comment>
    <comment ref="I43" authorId="0" shapeId="0" xr:uid="{BEA729F2-9B0E-4665-8D4D-A1528C103B3D}">
      <text>
        <r>
          <rPr>
            <sz val="9"/>
            <color indexed="8"/>
            <rFont val="Tahoma"/>
            <family val="2"/>
            <charset val="186"/>
          </rPr>
          <t>#03_2_I35#</t>
        </r>
      </text>
    </comment>
    <comment ref="I44" authorId="0" shapeId="0" xr:uid="{79272E26-1A82-42BB-9F2C-ED226C9528CD}">
      <text>
        <r>
          <rPr>
            <sz val="9"/>
            <color indexed="8"/>
            <rFont val="Tahoma"/>
            <family val="2"/>
            <charset val="186"/>
          </rPr>
          <t>#03_2_I36#</t>
        </r>
      </text>
    </comment>
    <comment ref="I45" authorId="0" shapeId="0" xr:uid="{AE1761DC-027C-4B70-AA82-570830754057}">
      <text>
        <r>
          <rPr>
            <sz val="9"/>
            <color indexed="8"/>
            <rFont val="Tahoma"/>
            <family val="2"/>
            <charset val="186"/>
          </rPr>
          <t>#03_2_I37#</t>
        </r>
      </text>
    </comment>
    <comment ref="I46" authorId="0" shapeId="0" xr:uid="{B109C3D6-A03F-4F52-BD12-3D324E8ADAE5}">
      <text>
        <r>
          <rPr>
            <sz val="9"/>
            <color indexed="8"/>
            <rFont val="Tahoma"/>
            <family val="2"/>
            <charset val="186"/>
          </rPr>
          <t>#03_2_I38#</t>
        </r>
      </text>
    </comment>
    <comment ref="I47" authorId="0" shapeId="0" xr:uid="{008984B9-E617-43FC-9FE5-25F922E4BC9E}">
      <text>
        <r>
          <rPr>
            <sz val="9"/>
            <color indexed="8"/>
            <rFont val="Tahoma"/>
            <family val="2"/>
            <charset val="186"/>
          </rPr>
          <t>#03_2_I39#</t>
        </r>
      </text>
    </comment>
    <comment ref="I48" authorId="0" shapeId="0" xr:uid="{6D1DB213-6625-45AD-B22E-D8F44582DEE3}">
      <text>
        <r>
          <rPr>
            <sz val="9"/>
            <color indexed="8"/>
            <rFont val="Tahoma"/>
            <family val="2"/>
            <charset val="186"/>
          </rPr>
          <t>#03_2_I40#</t>
        </r>
      </text>
    </comment>
    <comment ref="I49" authorId="0" shapeId="0" xr:uid="{A1E2C29C-C964-43F4-8F00-EF94DB45B88F}">
      <text>
        <r>
          <rPr>
            <sz val="9"/>
            <color indexed="8"/>
            <rFont val="Tahoma"/>
            <family val="2"/>
            <charset val="186"/>
          </rPr>
          <t>#03_2_I41#</t>
        </r>
      </text>
    </comment>
    <comment ref="I50" authorId="0" shapeId="0" xr:uid="{2FA9C3EF-9CE2-4D60-AAAD-9AD771975392}">
      <text>
        <r>
          <rPr>
            <sz val="9"/>
            <color indexed="8"/>
            <rFont val="Tahoma"/>
            <family val="2"/>
            <charset val="186"/>
          </rPr>
          <t>#03_2_I42#</t>
        </r>
      </text>
    </comment>
    <comment ref="I51" authorId="0" shapeId="0" xr:uid="{36452DCC-2B85-4C17-827C-AE251D87E059}">
      <text>
        <r>
          <rPr>
            <sz val="9"/>
            <color indexed="8"/>
            <rFont val="Tahoma"/>
            <family val="2"/>
            <charset val="186"/>
          </rPr>
          <t>#03_2_I43#</t>
        </r>
      </text>
    </comment>
    <comment ref="I52" authorId="0" shapeId="0" xr:uid="{C760983C-935E-4F0B-A588-76C9A775D379}">
      <text>
        <r>
          <rPr>
            <sz val="9"/>
            <color indexed="8"/>
            <rFont val="Tahoma"/>
            <family val="2"/>
            <charset val="186"/>
          </rPr>
          <t>#03_2_I44#</t>
        </r>
      </text>
    </comment>
    <comment ref="I53" authorId="0" shapeId="0" xr:uid="{9423B453-5505-4445-962F-C5389A5670FD}">
      <text>
        <r>
          <rPr>
            <sz val="9"/>
            <color indexed="8"/>
            <rFont val="Tahoma"/>
            <family val="2"/>
            <charset val="186"/>
          </rPr>
          <t>#03_2_I45#</t>
        </r>
      </text>
    </comment>
    <comment ref="I57" authorId="0" shapeId="0" xr:uid="{5785DB88-347A-44FE-8BD1-752B325272C8}">
      <text>
        <r>
          <rPr>
            <sz val="9"/>
            <color indexed="8"/>
            <rFont val="Tahoma"/>
            <family val="2"/>
            <charset val="186"/>
          </rPr>
          <t>#03_2_I53#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1" authorId="0" shapeId="0" xr:uid="{08C67D77-AF33-48C1-A256-869581900B68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1" authorId="0" shapeId="0" xr:uid="{CDD78651-B355-4B53-8A7B-BF9F5CD18E98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1" authorId="0" shapeId="0" xr:uid="{843E3F32-3882-493A-8097-F97F70A6E54C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1" authorId="0" shapeId="0" xr:uid="{C834C214-0CE4-49BF-B70B-156392E19DB0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1" authorId="0" shapeId="0" xr:uid="{6DC34D4C-13AE-4E52-A662-CB8FF08EB3B9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1" authorId="0" shapeId="0" xr:uid="{01F3A43D-43FA-4316-A962-18EA964E4093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1" authorId="0" shapeId="0" xr:uid="{78A3A338-C844-48D6-87A8-CA568EE7A7CE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1" authorId="0" shapeId="0" xr:uid="{13B3AA88-CF4B-40B3-B5FB-94C1F4F7FA07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1" authorId="0" shapeId="0" xr:uid="{9BA893C7-0EB3-4467-9CB0-7A269ECB3EFD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1" authorId="0" shapeId="0" xr:uid="{B66B24CF-8949-4220-B5DD-38BAD2BE4C93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2" authorId="0" shapeId="0" xr:uid="{8CBBB215-8491-472C-AE87-C7BA0EAD587B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2" authorId="0" shapeId="0" xr:uid="{E1E5F7C7-3A61-4C58-867D-011933667CB5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2" authorId="0" shapeId="0" xr:uid="{059665D1-BD66-4FFD-A844-B7A56699C7EC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2" authorId="0" shapeId="0" xr:uid="{32A8ECAD-51DB-49F4-BF6B-924E94E3103C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2" authorId="0" shapeId="0" xr:uid="{2769910E-5C88-4AA2-A6BA-A7420215D7ED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2" authorId="0" shapeId="0" xr:uid="{3471B89E-3243-41FC-8AD5-73592E87AEE0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2" authorId="0" shapeId="0" xr:uid="{23772D3E-DE81-4D28-9222-20BB28407443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2" authorId="0" shapeId="0" xr:uid="{D5BF3596-E2CF-40E2-93C4-66EB17CC34FB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2" authorId="0" shapeId="0" xr:uid="{CB91D226-E827-469E-B23B-F5DCE51D97C9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2" authorId="0" shapeId="0" xr:uid="{CA1363B7-AE77-4E69-95DD-B34F9BAE2353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4" authorId="0" shapeId="0" xr:uid="{6D84EC5C-7DB7-4A65-97C7-FE6E0C791771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4" authorId="0" shapeId="0" xr:uid="{A7BAEAA1-E6AB-400C-B174-6BF53E30FFAE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4" authorId="0" shapeId="0" xr:uid="{DDEED6ED-B718-4E20-A973-49D87114A4D2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4" authorId="0" shapeId="0" xr:uid="{4F9AF8CB-1FD9-4D0F-B72B-4BA9CB913DB6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4" authorId="0" shapeId="0" xr:uid="{81EB684D-FE5E-414E-95A7-E829E1CDC390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4" authorId="0" shapeId="0" xr:uid="{F3E9403F-2BC4-4718-B09C-6891643ED2D0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4" authorId="0" shapeId="0" xr:uid="{B7199F2A-3E2C-488E-8DF0-573C0523734D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4" authorId="0" shapeId="0" xr:uid="{74652DDC-64D8-4905-9E86-6ACED66E8897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4" authorId="0" shapeId="0" xr:uid="{267B179E-A5C4-4DEB-851A-A6B1466CA512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4" authorId="0" shapeId="0" xr:uid="{C2D127B8-C441-47AB-921D-AB7CF3B41591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5" authorId="0" shapeId="0" xr:uid="{9102BC86-119C-42D6-B520-F4C96481371D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5" authorId="0" shapeId="0" xr:uid="{C2F8645A-9703-4811-9862-772627C2A72F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5" authorId="0" shapeId="0" xr:uid="{C02F3E47-4B81-4F50-83DA-720756B0F221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5" authorId="0" shapeId="0" xr:uid="{CBF02A0C-E03A-4B6B-9D05-5E468588F09D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5" authorId="0" shapeId="0" xr:uid="{DB50B3FB-F823-4750-8650-BB3A7E5C370E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5" authorId="0" shapeId="0" xr:uid="{E9B128C4-2078-44A0-813B-ED6AB0A5CBB0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5" authorId="0" shapeId="0" xr:uid="{87AD52DB-C7FF-449D-B56D-DCE1FA80F04C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5" authorId="0" shapeId="0" xr:uid="{F6BA5804-8387-48CB-BE27-4AC00D20AD47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5" authorId="0" shapeId="0" xr:uid="{F9E65CE0-7DFA-476D-988E-C515684A2F6D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5" authorId="0" shapeId="0" xr:uid="{78D1D965-EC52-4338-BD7C-8BBA9EBEC573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17" authorId="0" shapeId="0" xr:uid="{259173B7-7CD4-493B-AC20-6D814226F9AD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17" authorId="0" shapeId="0" xr:uid="{D3776AC3-21F6-4E8C-A792-F7F23B7BD434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17" authorId="0" shapeId="0" xr:uid="{E844F27D-EBBF-4C75-B0F4-234299FAD70A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17" authorId="0" shapeId="0" xr:uid="{369A7D83-CB3C-4960-83E6-1DA74E66D2CE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17" authorId="0" shapeId="0" xr:uid="{EF560D8F-D951-4375-8D11-2E98BF6101A9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17" authorId="0" shapeId="0" xr:uid="{E29EBFE0-4A0B-4808-A333-E6F3164545CE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17" authorId="0" shapeId="0" xr:uid="{4EAB76CE-5C8C-41C2-BBA0-D711D782710E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17" authorId="0" shapeId="0" xr:uid="{11B7F4BE-BD6B-415E-AB65-5FAD8CC841A7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17" authorId="0" shapeId="0" xr:uid="{9BBE71A4-3D0E-4D8D-A680-59646CCF18CA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17" authorId="0" shapeId="0" xr:uid="{D8B2DDF7-DB52-4EED-ADBA-1A94ED455311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18" authorId="0" shapeId="0" xr:uid="{C1F8575A-D109-4B3B-80FD-F1A40D4010F2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18" authorId="0" shapeId="0" xr:uid="{5B35B82F-6444-4AF5-A23B-9D50C4E2190B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18" authorId="0" shapeId="0" xr:uid="{4583EE99-BDE5-4F22-80DB-58CBEBCB26F5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18" authorId="0" shapeId="0" xr:uid="{6132C09E-ED2E-4F0A-AA38-56C5CC75602D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18" authorId="0" shapeId="0" xr:uid="{5E20285D-3A21-44DA-A2F4-5C21FE55CE5D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18" authorId="0" shapeId="0" xr:uid="{E32135B3-A88D-45DA-8A91-887039734F02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18" authorId="0" shapeId="0" xr:uid="{D49E63DC-DC68-4CC8-A9C9-808A6BDED106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18" authorId="0" shapeId="0" xr:uid="{64B4533C-BCEF-40EF-8CA4-57D342A91F2E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18" authorId="0" shapeId="0" xr:uid="{E921235B-23D0-4C5E-98D3-73B000A6A35A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18" authorId="0" shapeId="0" xr:uid="{ED70544C-D3BB-4A92-BDEF-BD21100824FE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0" authorId="0" shapeId="0" xr:uid="{0B838CAE-5DF6-4BE7-9DFC-242416778033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0" authorId="0" shapeId="0" xr:uid="{46D5D899-015F-4C50-B021-3F83656147D6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0" authorId="0" shapeId="0" xr:uid="{ED34B0E2-402D-45DF-8306-48929C9AB6F3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0" authorId="0" shapeId="0" xr:uid="{67CCF97C-12D7-4AF6-8281-B9365036869C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0" authorId="0" shapeId="0" xr:uid="{75B95B73-4F1C-4A17-AC14-D5045D6DDB72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0" authorId="0" shapeId="0" xr:uid="{0D1DB173-FDB9-4995-AA51-783DA5B47042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0" authorId="0" shapeId="0" xr:uid="{8CD29A83-2157-4FEC-8536-9D00F7764A2E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0" authorId="0" shapeId="0" xr:uid="{8438711D-FD64-4BA2-9542-78CA7FFCD516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0" authorId="0" shapeId="0" xr:uid="{1F2939D9-31D5-404E-B009-52B444502C6E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0" authorId="0" shapeId="0" xr:uid="{94DDD075-C96B-4734-84C0-D6DEAD63990F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1" authorId="0" shapeId="0" xr:uid="{8B9F7F0B-01AB-4A60-801A-EDD63E2FCBA9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1" authorId="0" shapeId="0" xr:uid="{C628D60E-20D9-4D6E-A278-FE3954221B53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1" authorId="0" shapeId="0" xr:uid="{B7EC0BAE-DC24-43D0-BF10-E0319DEEF245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1" authorId="0" shapeId="0" xr:uid="{E0DDAFF5-5C24-4256-BC2B-13449905F656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1" authorId="0" shapeId="0" xr:uid="{E906EAED-6F5B-40FE-A55D-58E0723ECEBD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1" authorId="0" shapeId="0" xr:uid="{1CCDCB3D-5246-4D7F-B7E6-EC0B27130427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1" authorId="0" shapeId="0" xr:uid="{4060E877-720D-49C0-B767-4425411C35F8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1" authorId="0" shapeId="0" xr:uid="{9DF95901-56FE-4A29-BFE6-EA30286E898C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1" authorId="0" shapeId="0" xr:uid="{11783E41-5184-4184-90D8-8303A7414869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1" authorId="0" shapeId="0" xr:uid="{EBA3B9BB-4AC8-43B5-8DAC-A59C4BA12B03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  <comment ref="D23" authorId="0" shapeId="0" xr:uid="{18FF34F9-E5B1-4F6A-92D5-F5CE5AD7D5AB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3E722C93-F668-42DC-93F8-F9896D4636EB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50B578C3-02DE-4188-862E-7883E6104342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019B6B99-DAA8-4431-A572-F4EC81F6430C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B178E455-E506-4CC3-BA72-289196C6F619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05F64E54-F977-4660-8A3B-7CA48E42408A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8F112D18-164C-47D1-8A1A-F53C62C64234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BB9CB504-EE0A-479B-BED2-644B0677D231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E24AF758-24EE-4618-A8AB-F0259D374215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384A9D54-0FB2-4428-9561-176DB7A02D9D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39DA60CC-D0DF-42F4-898C-4FB201AD9CBE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07AB7B2A-8B8E-4456-BEB1-361591C1FA11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B2B00962-33FD-419C-8B24-83775E2A34B7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5263110D-5AB4-4B1B-A898-BC2620E78F8A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69753FF2-5BB8-4C9F-9969-43A1F83FFD3B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13B7877E-9D35-4A78-B5CC-7D796B442A9C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6EC51D38-7EAF-4D74-B99C-97FA3153B0B6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43F15969-DDC7-4058-A804-AEE0346F43D4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E32264F6-944E-442D-909E-4A949B7C59E9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AA4FFC0A-6BB1-4BAB-A6BD-06547F1AC0CC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<sst xmlns="http://schemas.openxmlformats.org/spreadsheetml/2006/main" count="489" uniqueCount="290">
  <si>
    <t>2-ojo viešojo sektoriaus apskaitos ir finansinės atskaitomybės standarto „Finansinės būklės ataskaita“</t>
  </si>
  <si>
    <t>1 priedas</t>
  </si>
  <si>
    <t>Gargždų lopšelis - darželis "Saulutė"</t>
  </si>
  <si>
    <r>
      <t>(viešojo sektoriaus subjektų grupės</t>
    </r>
    <r>
      <rPr>
        <b/>
        <sz val="9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pavadinimas)</t>
    </r>
  </si>
  <si>
    <t>Įm.k.191789357 Vingio 4, Gargždai</t>
  </si>
  <si>
    <t>(viešojo sektoriaus subjekto, parengusio finansinės būklės ataskaitą, juridinio asmens kodas, adresas)</t>
  </si>
  <si>
    <t>FINANSINĖS BŪKLĖS ATASKAITA</t>
  </si>
  <si>
    <t>PAGAL  2026-06-30 D. DUOMENIS</t>
  </si>
  <si>
    <t>(data)</t>
  </si>
  <si>
    <t>Pateikimo valiuta ir tikslumas: eurais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</si>
  <si>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</si>
  <si>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</si>
  <si>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</si>
  <si>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</si>
  <si>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</si>
  <si>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1.</t>
  </si>
  <si>
    <t>ILGALAIKIS TURTAS</t>
  </si>
  <si>
    <t>1.1.</t>
  </si>
  <si>
    <t>Nematerialusis turtas</t>
  </si>
  <si>
    <t>1.1.1.</t>
  </si>
  <si>
    <t>Plėtros darbai</t>
  </si>
  <si>
    <t>0</t>
  </si>
  <si>
    <t>1.1.2.</t>
  </si>
  <si>
    <t>Programinė įranga ir jos licencijos</t>
  </si>
  <si>
    <t>1.1.3.</t>
  </si>
  <si>
    <t>Nebaigti projektai ir išanksto sumokėtos sumos</t>
  </si>
  <si>
    <t>1.1.4.</t>
  </si>
  <si>
    <t>Kitas nematerialusis turtas</t>
  </si>
  <si>
    <t>1.2.</t>
  </si>
  <si>
    <t>Ilgalaikis materialusis turtas</t>
  </si>
  <si>
    <t>1.2.1.</t>
  </si>
  <si>
    <t>Žemė</t>
  </si>
  <si>
    <t>1.2.2.</t>
  </si>
  <si>
    <t>Pastatai</t>
  </si>
  <si>
    <t>1.2.3.</t>
  </si>
  <si>
    <t>Infrastruktūros statiniai</t>
  </si>
  <si>
    <t>1.2.4.</t>
  </si>
  <si>
    <t>Kiti statiniai</t>
  </si>
  <si>
    <t>1.2.5.</t>
  </si>
  <si>
    <t>Mašinos ir įrenginiai</t>
  </si>
  <si>
    <t>1.2.6.</t>
  </si>
  <si>
    <t>Transporto priemonės</t>
  </si>
  <si>
    <t>1.2.7.</t>
  </si>
  <si>
    <t>Baldai, biuro įranga ir kitas ilgalaikis materialusis turtas</t>
  </si>
  <si>
    <t>1.2.8.</t>
  </si>
  <si>
    <t>Kultūros ir kitos vertybės</t>
  </si>
  <si>
    <t>1.2.9.</t>
  </si>
  <si>
    <t>Nebaigta statyba ir išanksto sumokėtos sumos</t>
  </si>
  <si>
    <t>1.3.</t>
  </si>
  <si>
    <t>Ilgalaikis finansinis turtas</t>
  </si>
  <si>
    <t>1.4.</t>
  </si>
  <si>
    <t>Mineraliniai ištekliai</t>
  </si>
  <si>
    <t>1.5.</t>
  </si>
  <si>
    <t>Kitas ilgalaikis turtas</t>
  </si>
  <si>
    <t>2.</t>
  </si>
  <si>
    <t>BIOLOGINIS TURTAS</t>
  </si>
  <si>
    <t>3.</t>
  </si>
  <si>
    <t>TRUMPALAIKIS TURTAS</t>
  </si>
  <si>
    <t>3.1.</t>
  </si>
  <si>
    <t>Atsargos</t>
  </si>
  <si>
    <t>3.2.</t>
  </si>
  <si>
    <t>Iš anksto sumokėtos sumos</t>
  </si>
  <si>
    <t>3.3.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</si>
  <si>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</si>
  <si>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3.3.1.</t>
  </si>
  <si>
    <t>Suteiktos paskolos</t>
  </si>
  <si>
    <t>3.3.2.</t>
  </si>
  <si>
    <t>Gautinos finansavimo sumos</t>
  </si>
  <si>
    <t>3.3.3.</t>
  </si>
  <si>
    <t>Gautinos sumos iš biudžeto už pervestas pajamų įmokas</t>
  </si>
  <si>
    <t>3.3.4.</t>
  </si>
  <si>
    <t>Gautinos sumos už turto naudojimą, parduotas prekes, turtą, paslaugas</t>
  </si>
  <si>
    <t>3.3.5.</t>
  </si>
  <si>
    <t>Kitos gautinos sumos</t>
  </si>
  <si>
    <t>3.4.</t>
  </si>
  <si>
    <t>Trumpalaikės investicijos</t>
  </si>
  <si>
    <t>3.5.</t>
  </si>
  <si>
    <t>Pinigai ir pinigų ekvivalentai</t>
  </si>
  <si>
    <t>4.</t>
  </si>
  <si>
    <t>IŠ VISO TURTO:</t>
  </si>
  <si>
    <t>5.</t>
  </si>
  <si>
    <t>FINANSAVIMO SUMOS</t>
  </si>
  <si>
    <t>5.1.</t>
  </si>
  <si>
    <t xml:space="preserve">Iš valstybės biudžeto </t>
  </si>
  <si>
    <t>5.2.</t>
  </si>
  <si>
    <t>Iš savivaldybės biudžeto</t>
  </si>
  <si>
    <t>5.3.</t>
  </si>
  <si>
    <t>Iš Europos Sąjungos, užsienio valstybių ir tarptautinių organizacijų</t>
  </si>
  <si>
    <t>5.4.</t>
  </si>
  <si>
    <t>Iš viešojo sektoriaus subjektų pajamų</t>
  </si>
  <si>
    <t>5.5.</t>
  </si>
  <si>
    <t>Iš fizinių ir privačių juridinių asmenų</t>
  </si>
  <si>
    <t>6.</t>
  </si>
  <si>
    <t>ĮSIPAREIGOJIMAI</t>
  </si>
  <si>
    <t>6.1.</t>
  </si>
  <si>
    <t>Atidėjiniai</t>
  </si>
  <si>
    <t>6.2.</t>
  </si>
  <si>
    <t>Ilgalaikiai įsipareigojimai</t>
  </si>
  <si>
    <t>6.2.1.</t>
  </si>
  <si>
    <t>Ilgalaikiai skoliniai įsipareigojimai</t>
  </si>
  <si>
    <t>6.2.2.</t>
  </si>
  <si>
    <t>Kiti ilgalaikiai įsipareigojimai</t>
  </si>
  <si>
    <t>6.3.</t>
  </si>
  <si>
    <t>Trumpalaikiai įsipareigojimai</t>
  </si>
  <si>
    <t>6.3.1.</t>
  </si>
  <si>
    <t>Trumpalaikiai skoliniai įsipareigojimai</t>
  </si>
  <si>
    <t>6.3.2.</t>
  </si>
  <si>
    <t>Mokėtinos socialinės išmokos, stipendijos, prizai ir premijos</t>
  </si>
  <si>
    <t>6.3.3.</t>
  </si>
  <si>
    <t>Tiekėjams mokėtinos sumos</t>
  </si>
  <si>
    <t>6.3.4.</t>
  </si>
  <si>
    <t>Su darbo santykiais susiję įsipareigojimai</t>
  </si>
  <si>
    <t>6.3.5.</t>
  </si>
  <si>
    <t>Kiti trumpalaikiai įsipareigojimai</t>
  </si>
  <si>
    <t>6.3.5.1.</t>
  </si>
  <si>
    <t>Mokėtinos sumos tarptautinėms institucijoms, į biudžetus ir fondus</t>
  </si>
  <si>
    <t>6.3.5.2.</t>
  </si>
  <si>
    <t>Kiti įsipareigojimai</t>
  </si>
  <si>
    <t>7.</t>
  </si>
  <si>
    <t>GRYNASIS TURTAS</t>
  </si>
  <si>
    <t>7.1.</t>
  </si>
  <si>
    <t>Dalininkų kapitalas</t>
  </si>
  <si>
    <t>7.2.</t>
  </si>
  <si>
    <t>Rezervai</t>
  </si>
  <si>
    <t>7.2.1.</t>
  </si>
  <si>
    <t>Tikrosios vertės rezervas</t>
  </si>
  <si>
    <t>7.2.2.</t>
  </si>
  <si>
    <t>Mineralinių išteklių rezervas</t>
  </si>
  <si>
    <t>7.2.3.</t>
  </si>
  <si>
    <t>Medynų rezervas</t>
  </si>
  <si>
    <t>7.2.4.</t>
  </si>
  <si>
    <t>Kiti rezervai</t>
  </si>
  <si>
    <t>7.3.</t>
  </si>
  <si>
    <t>Sukauptas perviršis ar deficitas</t>
  </si>
  <si>
    <t>7.3.1.</t>
  </si>
  <si>
    <t>Viešojo sektoriaus subjektų sukauptas perviršis ar deficitas be nuosavybės metodo įtakos</t>
  </si>
  <si>
    <t>7.3.2.</t>
  </si>
  <si>
    <t>Nuosavybės metodo įtaka</t>
  </si>
  <si>
    <t>8.</t>
  </si>
  <si>
    <t>IŠ VISO FINANSAVIMO SUMŲ, ĮSIPAREIGOJIMŲ, GRYNOJO TURTO IR MAŽUMOS DALIES:</t>
  </si>
  <si>
    <r>
      <t>Pastaba.</t>
    </r>
    <r>
      <rPr>
        <sz val="10"/>
        <rFont val="Times New Roman"/>
        <family val="1"/>
        <charset val="186"/>
      </rPr>
      <t xml:space="preserve"> Forma pildoma rengiant viešojo sektoriaus subjektų, išskyrus išteklių fondus, mokesčių fondus ir fondų fondus, finansinės būklės ataskaitą. </t>
    </r>
  </si>
  <si>
    <t>(pareigų pavadinimas)</t>
  </si>
  <si>
    <t>(parašas)</t>
  </si>
  <si>
    <t>(vardas ir pavardė)</t>
  </si>
  <si>
    <t>Viktorija Kaprizkina</t>
  </si>
  <si>
    <t xml:space="preserve">(pareigų pavadinimas)                   </t>
  </si>
  <si>
    <t xml:space="preserve">3-iojo viešojo sektoriaus apskaitos ir finansinės atskaitomybės standarto „Veiklos rezultatų ataskaita“ </t>
  </si>
  <si>
    <t xml:space="preserve">                              1 priedas</t>
  </si>
  <si>
    <t>(Veiklos rezultatų ataskaitos forma)</t>
  </si>
  <si>
    <t>(viešojo sektoriaus subjekto pavadinimas)</t>
  </si>
  <si>
    <t>(viešojo sektoriaus subjekto, parengusio veiklos rezultatų ataskaitą, juridinio asmens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</si>
  <si>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</si>
  <si>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</si>
  <si>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</si>
  <si>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</si>
  <si>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</si>
  <si>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PAJAMOS</t>
  </si>
  <si>
    <t>FINANSAVIMO PAJAMOS</t>
  </si>
  <si>
    <t xml:space="preserve">    Iš valstybės biudžeto </t>
  </si>
  <si>
    <t xml:space="preserve">Iš savivaldybių biudžetų </t>
  </si>
  <si>
    <t xml:space="preserve">    Iš savivaldybių biudžeto</t>
  </si>
  <si>
    <t>Iš ES, užsienio valstybių ir tarptautinių organizacijų lėšų</t>
  </si>
  <si>
    <t xml:space="preserve">    Iš Europos Sąjungos, užsienio valstybių ir tarptautinių organizacijų lėšų</t>
  </si>
  <si>
    <t>Iš kitų finansavimo šaltinių</t>
  </si>
  <si>
    <t xml:space="preserve">    Iš viešojo sektoriaus subjektų pajamų</t>
  </si>
  <si>
    <t>1.1.5.</t>
  </si>
  <si>
    <t xml:space="preserve">    Iš fizinių ir privačių juridinių asmenų</t>
  </si>
  <si>
    <t>MOKESČIŲ IR SOCIALINIŲ ĮMOKŲ PAJAMOS</t>
  </si>
  <si>
    <t>KITOS PAJAMOS</t>
  </si>
  <si>
    <t xml:space="preserve">    Rinkliavų ir žyminio mokesčio pajamos</t>
  </si>
  <si>
    <t>1.2.1.1.</t>
  </si>
  <si>
    <t xml:space="preserve">    Rinkliavų pajamos</t>
  </si>
  <si>
    <t>1.2.1.2.</t>
  </si>
  <si>
    <t xml:space="preserve">    Įskaitytas žyminis mokestis</t>
  </si>
  <si>
    <t>1.2.1.3.</t>
  </si>
  <si>
    <t xml:space="preserve">    Grąžintinas žyminis mokestis </t>
  </si>
  <si>
    <t>Prekių pardavimo ir paslaugų pajamos</t>
  </si>
  <si>
    <t>1.2.2.1.</t>
  </si>
  <si>
    <t xml:space="preserve">    Prekių pardavimo ir paslaugų, apmokamų viešojo sektoriaus subjektų lėšomis, pajamos</t>
  </si>
  <si>
    <t>1.2.2.2.</t>
  </si>
  <si>
    <t xml:space="preserve">    Kitų prekių pardavimo ir paslaugų pajamos</t>
  </si>
  <si>
    <t xml:space="preserve">    Baudų, konfiskuoto turto ir netesybų pajamos</t>
  </si>
  <si>
    <t xml:space="preserve">    Finansinės ir investicinės veiklos pajamos</t>
  </si>
  <si>
    <t xml:space="preserve">    Kitos </t>
  </si>
  <si>
    <t xml:space="preserve">    Negrąžintinai pervestinos į biudžetus, išteklių fondus pajamos</t>
  </si>
  <si>
    <t>PAGRINDINĖS VEIKLOS SĄNAUDOS</t>
  </si>
  <si>
    <t>SĄNAUDOS</t>
  </si>
  <si>
    <t xml:space="preserve">2.1. </t>
  </si>
  <si>
    <t xml:space="preserve">Darbo užmokesčio ir socialinio draudimo </t>
  </si>
  <si>
    <t>SU DARBO SANTYKIAIS SUSIJUSIŲ IŠMOKŲ SĄNAUDOS</t>
  </si>
  <si>
    <t>2.1.1.</t>
  </si>
  <si>
    <t>Nusidėvėjimo ir amortizacijos</t>
  </si>
  <si>
    <t xml:space="preserve">    Darbo užmokesčio ir socialinio draudimo sąnaudos</t>
  </si>
  <si>
    <t>2.1.2.</t>
  </si>
  <si>
    <t>KOMUNALINIŲ PASLAUGŲ IR ryšių</t>
  </si>
  <si>
    <t xml:space="preserve">    Socialinių ir kitų išmokų darbuotojams sąnaudos</t>
  </si>
  <si>
    <t>2.2.</t>
  </si>
  <si>
    <t xml:space="preserve">Komandiruočių </t>
  </si>
  <si>
    <t>PREKIŲ IR PASLAUGŲ SĄNAUDOS</t>
  </si>
  <si>
    <t>2.2.1.</t>
  </si>
  <si>
    <t xml:space="preserve">Transporto </t>
  </si>
  <si>
    <t xml:space="preserve">    Prekių ir paslaugų sąnaudos veiklai</t>
  </si>
  <si>
    <t>2.2.2.</t>
  </si>
  <si>
    <t xml:space="preserve">Kvalifikacijos kėlimo </t>
  </si>
  <si>
    <t xml:space="preserve">    Prekių ir paslaugų sąnaudos viešajam ūkiui</t>
  </si>
  <si>
    <t>2.2.3.</t>
  </si>
  <si>
    <t>PAPRASTOJO Remonto IR EKSPLOATAVIMO</t>
  </si>
  <si>
    <t xml:space="preserve">    Prekių pardavimo sąnaudos</t>
  </si>
  <si>
    <t>2.3.</t>
  </si>
  <si>
    <t>NUVERTĖJIMO IR NURAŠYTŲ SUMŲ</t>
  </si>
  <si>
    <t>NUSIDĖVĖJIMO IR AMORTIZACIJOS SĄNAUDOS</t>
  </si>
  <si>
    <t>2.4.</t>
  </si>
  <si>
    <t>SUNAUDOTŲ IR PARDUOTŲ ATSARGŲ SAVIKAINA</t>
  </si>
  <si>
    <t>NUVERTĖJIMO IR NURAŠYTŲ SUMŲ SĄNAUDOS</t>
  </si>
  <si>
    <t>2.5.</t>
  </si>
  <si>
    <t>socialinių išmokų</t>
  </si>
  <si>
    <t>SOCIALINIŲ IŠMOKŲ, STIPENDIJŲ, PRIZŲ IR PREMIJŲ SĄNAUDOS</t>
  </si>
  <si>
    <t>2.6.</t>
  </si>
  <si>
    <t>nuomos</t>
  </si>
  <si>
    <t>FINANSAVIMO SĄNAUDOS</t>
  </si>
  <si>
    <t>2.7.</t>
  </si>
  <si>
    <t>finansavimo</t>
  </si>
  <si>
    <t>FINANSINĖS IR INVESTICINĖS VEIKLOS SĄNAUDOS</t>
  </si>
  <si>
    <t>2.8.</t>
  </si>
  <si>
    <t>kitų paslaugų</t>
  </si>
  <si>
    <t>MOKESČIAI EUROPOS SĄJUNGAI IR KITOMS TARPTAUTINĖMS ORGANIZACIJOMS</t>
  </si>
  <si>
    <t>2.9.</t>
  </si>
  <si>
    <t xml:space="preserve">Kitos </t>
  </si>
  <si>
    <t>KITOS SĄNAUDOS</t>
  </si>
  <si>
    <t>2.10.</t>
  </si>
  <si>
    <t>KAPITALIZUOTOS TURTO KŪRIMO (GAMYBOS) IŠLAIDOS</t>
  </si>
  <si>
    <t>PAGRINDINĖS VEIKLOS PERVIRŠIS AR DEFICITAS</t>
  </si>
  <si>
    <t>PERVIRŠIS AR DEFICITAS IŠ VYKDOMOS VEIKLOS</t>
  </si>
  <si>
    <t xml:space="preserve">4. </t>
  </si>
  <si>
    <t>KITOS VEIKLOS REZULTATAS</t>
  </si>
  <si>
    <t>APSKAITOS POLITIKOS KEITIMO IR ESMINIŲ APSKAITOS KLAIDŲ TAISYMO ĮTAKA</t>
  </si>
  <si>
    <t>PELNO MOKESTIS</t>
  </si>
  <si>
    <t>NUOSAVYBĖS METODO ĮTAKA</t>
  </si>
  <si>
    <t>GRYNASIS PERVIRŠIS AR DEFICITAS</t>
  </si>
  <si>
    <r>
      <t>Pastaba</t>
    </r>
    <r>
      <rPr>
        <sz val="9"/>
        <rFont val="Times New Roman"/>
        <family val="1"/>
        <charset val="186"/>
      </rPr>
      <t>. Forma pildoma rengiant viešojo sektoriaus subjektų, išskyrus išteklių fondus, mokesčių fondus ir fondų fondus, veiklos rezultatų ataskaitą.</t>
    </r>
  </si>
  <si>
    <t xml:space="preserve">(pareigų pavadinimas)                           </t>
  </si>
  <si>
    <t xml:space="preserve">(pareigų pavadinimas)                                                                                      </t>
  </si>
  <si>
    <t xml:space="preserve">  (parašas)</t>
  </si>
  <si>
    <t>20-ojo viešojo sektoriaus apskaitos ir finansinės
atskaitomybės standarto  „Finansavimo sumos“</t>
  </si>
  <si>
    <t>2 priedas</t>
  </si>
  <si>
    <t>(Informacijos apie finansavimo sumas pagal šaltinį, tikslinę paskirtį ir jų pokyčius forma)</t>
  </si>
  <si>
    <t>INFORMACIJA APIE FINANSAVIMO SUMAS PAGAL ŠALTINĮ, TIKSLINĘ PASKIRTĮ IR JŲ POKYČIUS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</si>
  <si>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</si>
  <si>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</si>
  <si>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</si>
  <si>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</si>
  <si>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</si>
  <si>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</si>
  <si>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</si>
  <si>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</si>
  <si>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</si>
  <si>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</si>
  <si>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</si>
  <si>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</si>
  <si>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</si>
  <si>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Iš valstybės biudžeto:</t>
  </si>
  <si>
    <t>nepiniginiam turtui įsigyti</t>
  </si>
  <si>
    <t>kitoms išlaidoms kompensuoti</t>
  </si>
  <si>
    <t>Iš savivaldybės biudžeto:</t>
  </si>
  <si>
    <t>2.1.</t>
  </si>
  <si>
    <t>Iš Europos Sąjungos, užsienio valstybių ir tarptautinių organizacijų:</t>
  </si>
  <si>
    <t>Iš viešojo sektoriaus subjektų pajamų:</t>
  </si>
  <si>
    <t>4.1.</t>
  </si>
  <si>
    <t>4.2.</t>
  </si>
  <si>
    <t>Iš fizinių ir privačių juridinių asmenų:</t>
  </si>
  <si>
    <t>Iš viso finansavimo sumų</t>
  </si>
  <si>
    <t>Direktoriaus pavaduotoja ūkio reikalams</t>
  </si>
  <si>
    <t>Grėta Nekrevičienė</t>
  </si>
  <si>
    <t>Biudžetinių įstaigų centralizuotos apskaitos skyriaus vedėja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</si>
  <si>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</si>
  <si>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</si>
  <si>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</si>
  <si>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</si>
  <si>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</si>
  <si>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</si>
  <si>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</si>
  <si>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</si>
  <si>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</si>
  <si>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P21</t>
  </si>
  <si>
    <t>P22</t>
  </si>
  <si>
    <t>Direktoriaus pavaduotoja ugdymui</t>
  </si>
  <si>
    <r>
      <t xml:space="preserve"> Finansavimo sumos (gautos), išskyrus neatlygintinai gautą turtą</t>
    </r>
    <r>
      <rPr>
        <b/>
        <strike/>
        <sz val="9"/>
        <rFont val="Times New Roman"/>
        <family val="1"/>
        <charset val="186"/>
      </rPr>
      <t xml:space="preserve"> </t>
    </r>
  </si>
  <si>
    <r>
      <t>Pastabos:</t>
    </r>
    <r>
      <rPr>
        <sz val="9"/>
        <rFont val="Times New Roman"/>
        <family val="1"/>
        <charset val="186"/>
      </rPr>
      <t xml:space="preserve">
1. Lentelės 5 skiltyje „Finansavimo sumų pergrupavimas“ rodomas finansavimo sumų pergrupavimas, praėjusio ataskaitinio laikotarpio klaidų taisymas, valiutos kurso įtaka pinigų likučiams, susijusiems su finansavimo sumomis, finansavimo sumų dalis, pagal 26-ojo viešojo sektoriaus apskaitos ir finansinės atskaitomybės standarto „Fondų apskaita ir finansinių ataskaitų rinkinys“, patvirtinto Lietuvos Respublikos finansų ministro 2007 m. gruodžio 7 d. įsakymu Nr. 1K-357 „Dėl 26-ojo viešojo sektoriaus apskaitos ir finansinės atskaitomybės standarto patvirtinimo“, 24 punktą pripažinta valstybės iždo finansavimo pajamomis.
2. Lentelės 1 punkte „Iš valstybės biudžeto“ rodomos finansavimo sumos iš valstybės biudžeto, išskyrus valstybės biudžeto asignavimų dalį, gautą iš Europos Sąjungos, užsienio valstybių ir tarptautinių organizacijų.
3. Lentelės 2 punkte „Iš savivaldybės biudžeto“ rodomos finansavimo sumos, iš savivaldybės biudžeto, išskyrus savivaldybės biudžeto asignavimų dalį, gautą iš Europos Sąjungos, užsienio valstybių ir tarptautinių organizacijų.
4. Lentelės 3 punkte „Iš Europos Sąjungos, užsienio valstybių ir tarptautinių organizacijų“ rodomos sumos iš šių šaltinių, neįskaitant finansavimo sumų iš valstybės ar savivaldybės biudžetų Europos Sąjungos projektams finansuoti.</t>
    </r>
  </si>
  <si>
    <t>P03</t>
  </si>
  <si>
    <t>2026-07-27 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</si>
</sst>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Arial"/>
      <family val="2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indexed="8"/>
      <name val="Tahoma"/>
      <family val="2"/>
      <charset val="186"/>
    </font>
    <font>
      <sz val="1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  <family val="2"/>
      <charset val="186"/>
    </font>
    <font>
      <u/>
      <sz val="11"/>
      <name val="TimesNewRoman,Bold"/>
      <charset val="186"/>
    </font>
    <font>
      <i/>
      <sz val="11"/>
      <name val="TimesNewRoman,Bold"/>
    </font>
    <font>
      <sz val="12"/>
      <color indexed="8"/>
      <name val="TimesNewRomanPSMT"/>
    </font>
    <font>
      <b/>
      <sz val="12"/>
      <name val="Arial"/>
      <family val="2"/>
      <charset val="186"/>
    </font>
    <font>
      <b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b/>
      <strike/>
      <sz val="9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3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20" fillId="0" borderId="0" xfId="0" applyFont="1"/>
    <xf numFmtId="0" fontId="19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18" fillId="33" borderId="10" xfId="0" applyFont="1" applyFill="1" applyBorder="1" applyAlignment="1">
      <alignment vertical="center" wrapText="1"/>
    </xf>
    <xf numFmtId="0" fontId="18" fillId="33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30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2" fillId="0" borderId="0" xfId="0" applyFont="1"/>
    <xf numFmtId="0" fontId="22" fillId="0" borderId="10" xfId="0" applyFont="1" applyBorder="1" applyAlignment="1">
      <alignment wrapText="1"/>
    </xf>
    <xf numFmtId="0" fontId="18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left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 wrapText="1"/>
    </xf>
    <xf numFmtId="4" fontId="30" fillId="0" borderId="0" xfId="0" applyNumberFormat="1" applyFont="1" applyAlignment="1">
      <alignment vertical="center"/>
    </xf>
    <xf numFmtId="4" fontId="41" fillId="0" borderId="0" xfId="0" applyNumberFormat="1" applyFont="1" applyAlignment="1">
      <alignment vertical="center"/>
    </xf>
    <xf numFmtId="0" fontId="18" fillId="0" borderId="0" xfId="0" applyFont="1" applyAlignment="1">
      <alignment vertical="center" wrapText="1"/>
    </xf>
    <xf numFmtId="0" fontId="19" fillId="33" borderId="0" xfId="0" applyFont="1" applyFill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40" fillId="0" borderId="0" xfId="0" applyFont="1" applyAlignment="1">
      <alignment vertical="center"/>
    </xf>
    <xf numFmtId="0" fontId="28" fillId="0" borderId="12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49" fontId="23" fillId="0" borderId="17" xfId="0" applyNumberFormat="1" applyFont="1" applyBorder="1" applyAlignment="1">
      <alignment horizontal="center" vertical="center" wrapText="1"/>
    </xf>
    <xf numFmtId="0" fontId="28" fillId="34" borderId="12" xfId="0" applyFont="1" applyFill="1" applyBorder="1" applyAlignment="1">
      <alignment horizontal="center" vertical="center" wrapText="1"/>
    </xf>
    <xf numFmtId="0" fontId="28" fillId="34" borderId="12" xfId="0" applyFont="1" applyFill="1" applyBorder="1" applyAlignment="1">
      <alignment horizontal="left" vertical="center" wrapText="1"/>
    </xf>
    <xf numFmtId="4" fontId="28" fillId="34" borderId="12" xfId="0" applyNumberFormat="1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vertical="center" wrapText="1"/>
    </xf>
    <xf numFmtId="4" fontId="23" fillId="0" borderId="12" xfId="0" applyNumberFormat="1" applyFont="1" applyBorder="1" applyAlignment="1">
      <alignment horizontal="center" vertical="center" wrapText="1"/>
    </xf>
    <xf numFmtId="0" fontId="32" fillId="0" borderId="10" xfId="0" applyFont="1" applyBorder="1" applyAlignment="1">
      <alignment vertical="center"/>
    </xf>
    <xf numFmtId="4" fontId="23" fillId="36" borderId="12" xfId="0" applyNumberFormat="1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49" fontId="19" fillId="33" borderId="20" xfId="0" applyNumberFormat="1" applyFont="1" applyFill="1" applyBorder="1" applyAlignment="1">
      <alignment horizontal="center" vertical="center" wrapText="1"/>
    </xf>
    <xf numFmtId="0" fontId="19" fillId="33" borderId="19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19" fillId="34" borderId="19" xfId="0" applyFont="1" applyFill="1" applyBorder="1" applyAlignment="1">
      <alignment horizontal="center" vertical="center" wrapText="1"/>
    </xf>
    <xf numFmtId="0" fontId="19" fillId="34" borderId="19" xfId="0" applyFont="1" applyFill="1" applyBorder="1" applyAlignment="1">
      <alignment horizontal="left" vertical="center"/>
    </xf>
    <xf numFmtId="0" fontId="19" fillId="34" borderId="20" xfId="0" applyFont="1" applyFill="1" applyBorder="1" applyAlignment="1">
      <alignment horizontal="left" vertical="center"/>
    </xf>
    <xf numFmtId="0" fontId="19" fillId="34" borderId="20" xfId="0" applyFont="1" applyFill="1" applyBorder="1" applyAlignment="1">
      <alignment horizontal="left" vertical="center" wrapText="1"/>
    </xf>
    <xf numFmtId="0" fontId="18" fillId="34" borderId="20" xfId="0" applyFont="1" applyFill="1" applyBorder="1" applyAlignment="1">
      <alignment horizontal="center" vertical="center" wrapText="1"/>
    </xf>
    <xf numFmtId="2" fontId="19" fillId="34" borderId="19" xfId="0" applyNumberFormat="1" applyFont="1" applyFill="1" applyBorder="1" applyAlignment="1">
      <alignment horizontal="right" vertical="center"/>
    </xf>
    <xf numFmtId="0" fontId="18" fillId="33" borderId="23" xfId="0" applyFont="1" applyFill="1" applyBorder="1" applyAlignment="1">
      <alignment horizontal="left" vertical="center"/>
    </xf>
    <xf numFmtId="0" fontId="27" fillId="33" borderId="24" xfId="0" applyFont="1" applyFill="1" applyBorder="1" applyAlignment="1">
      <alignment horizontal="left" vertical="center"/>
    </xf>
    <xf numFmtId="0" fontId="27" fillId="33" borderId="24" xfId="0" applyFont="1" applyFill="1" applyBorder="1" applyAlignment="1">
      <alignment horizontal="left" vertical="center" wrapText="1"/>
    </xf>
    <xf numFmtId="2" fontId="18" fillId="33" borderId="23" xfId="0" applyNumberFormat="1" applyFont="1" applyFill="1" applyBorder="1" applyAlignment="1">
      <alignment horizontal="right" vertical="center"/>
    </xf>
    <xf numFmtId="0" fontId="18" fillId="33" borderId="20" xfId="0" applyFont="1" applyFill="1" applyBorder="1" applyAlignment="1">
      <alignment horizontal="left" vertical="center"/>
    </xf>
    <xf numFmtId="0" fontId="18" fillId="33" borderId="22" xfId="0" applyFont="1" applyFill="1" applyBorder="1" applyAlignment="1">
      <alignment horizontal="left" vertical="center"/>
    </xf>
    <xf numFmtId="0" fontId="18" fillId="33" borderId="22" xfId="0" applyFont="1" applyFill="1" applyBorder="1" applyAlignment="1">
      <alignment horizontal="left" vertical="center" wrapText="1"/>
    </xf>
    <xf numFmtId="16" fontId="18" fillId="33" borderId="21" xfId="0" applyNumberFormat="1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left" vertical="center" wrapText="1"/>
    </xf>
    <xf numFmtId="16" fontId="18" fillId="33" borderId="19" xfId="0" applyNumberFormat="1" applyFont="1" applyFill="1" applyBorder="1" applyAlignment="1">
      <alignment horizontal="center" vertical="center" wrapText="1"/>
    </xf>
    <xf numFmtId="0" fontId="18" fillId="33" borderId="25" xfId="0" applyFont="1" applyFill="1" applyBorder="1" applyAlignment="1">
      <alignment horizontal="center" vertical="center" wrapText="1"/>
    </xf>
    <xf numFmtId="0" fontId="18" fillId="33" borderId="26" xfId="0" applyFont="1" applyFill="1" applyBorder="1" applyAlignment="1">
      <alignment horizontal="left" vertical="center"/>
    </xf>
    <xf numFmtId="0" fontId="18" fillId="33" borderId="27" xfId="0" applyFont="1" applyFill="1" applyBorder="1" applyAlignment="1">
      <alignment horizontal="left" vertical="center"/>
    </xf>
    <xf numFmtId="0" fontId="18" fillId="33" borderId="27" xfId="0" applyFont="1" applyFill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 wrapText="1"/>
    </xf>
    <xf numFmtId="0" fontId="18" fillId="33" borderId="19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left" vertical="center" wrapText="1"/>
    </xf>
    <xf numFmtId="0" fontId="18" fillId="33" borderId="20" xfId="0" applyFont="1" applyFill="1" applyBorder="1" applyAlignment="1">
      <alignment horizontal="left" vertical="center" wrapText="1"/>
    </xf>
    <xf numFmtId="16" fontId="19" fillId="34" borderId="19" xfId="0" applyNumberFormat="1" applyFont="1" applyFill="1" applyBorder="1" applyAlignment="1">
      <alignment horizontal="center" vertical="center" wrapText="1"/>
    </xf>
    <xf numFmtId="2" fontId="19" fillId="34" borderId="23" xfId="0" applyNumberFormat="1" applyFont="1" applyFill="1" applyBorder="1" applyAlignment="1">
      <alignment horizontal="right" vertical="center"/>
    </xf>
    <xf numFmtId="0" fontId="18" fillId="34" borderId="19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 wrapText="1"/>
    </xf>
    <xf numFmtId="0" fontId="18" fillId="0" borderId="25" xfId="0" applyFont="1" applyBorder="1" applyAlignment="1">
      <alignment horizontal="left" vertical="center"/>
    </xf>
    <xf numFmtId="0" fontId="18" fillId="0" borderId="28" xfId="0" applyFont="1" applyBorder="1" applyAlignment="1">
      <alignment horizontal="left" vertical="center"/>
    </xf>
    <xf numFmtId="0" fontId="18" fillId="0" borderId="28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left" vertical="center"/>
    </xf>
    <xf numFmtId="0" fontId="18" fillId="0" borderId="29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left" vertical="center"/>
    </xf>
    <xf numFmtId="16" fontId="18" fillId="0" borderId="19" xfId="0" applyNumberFormat="1" applyFont="1" applyBorder="1" applyAlignment="1">
      <alignment horizontal="center" vertical="center"/>
    </xf>
    <xf numFmtId="0" fontId="19" fillId="35" borderId="19" xfId="0" applyFont="1" applyFill="1" applyBorder="1" applyAlignment="1">
      <alignment horizontal="center" vertical="center" wrapText="1"/>
    </xf>
    <xf numFmtId="0" fontId="19" fillId="35" borderId="26" xfId="0" applyFont="1" applyFill="1" applyBorder="1" applyAlignment="1">
      <alignment horizontal="left" vertical="center"/>
    </xf>
    <xf numFmtId="0" fontId="18" fillId="35" borderId="27" xfId="0" applyFont="1" applyFill="1" applyBorder="1" applyAlignment="1">
      <alignment horizontal="left" vertical="center"/>
    </xf>
    <xf numFmtId="0" fontId="18" fillId="35" borderId="27" xfId="0" applyFont="1" applyFill="1" applyBorder="1" applyAlignment="1">
      <alignment horizontal="left" vertical="center" wrapText="1"/>
    </xf>
    <xf numFmtId="0" fontId="18" fillId="35" borderId="19" xfId="0" applyFont="1" applyFill="1" applyBorder="1" applyAlignment="1">
      <alignment horizontal="center" vertical="center" wrapText="1"/>
    </xf>
    <xf numFmtId="2" fontId="19" fillId="35" borderId="23" xfId="0" applyNumberFormat="1" applyFont="1" applyFill="1" applyBorder="1" applyAlignment="1">
      <alignment horizontal="right" vertical="center"/>
    </xf>
    <xf numFmtId="0" fontId="19" fillId="34" borderId="19" xfId="0" applyFont="1" applyFill="1" applyBorder="1" applyAlignment="1">
      <alignment horizontal="left" vertical="center" wrapText="1"/>
    </xf>
    <xf numFmtId="0" fontId="18" fillId="33" borderId="24" xfId="0" applyFont="1" applyFill="1" applyBorder="1" applyAlignment="1">
      <alignment horizontal="left" vertical="center"/>
    </xf>
    <xf numFmtId="0" fontId="18" fillId="33" borderId="24" xfId="0" applyFont="1" applyFill="1" applyBorder="1" applyAlignment="1">
      <alignment horizontal="left" vertical="center" wrapText="1"/>
    </xf>
    <xf numFmtId="0" fontId="27" fillId="33" borderId="20" xfId="0" applyFont="1" applyFill="1" applyBorder="1" applyAlignment="1">
      <alignment horizontal="left" vertical="center"/>
    </xf>
    <xf numFmtId="0" fontId="27" fillId="33" borderId="21" xfId="0" applyFont="1" applyFill="1" applyBorder="1" applyAlignment="1">
      <alignment horizontal="left" vertical="center" wrapText="1"/>
    </xf>
    <xf numFmtId="0" fontId="18" fillId="0" borderId="26" xfId="0" applyFont="1" applyBorder="1" applyAlignment="1">
      <alignment horizontal="left" vertical="center"/>
    </xf>
    <xf numFmtId="0" fontId="18" fillId="0" borderId="27" xfId="0" applyFont="1" applyBorder="1" applyAlignment="1">
      <alignment horizontal="left" vertical="center"/>
    </xf>
    <xf numFmtId="0" fontId="18" fillId="0" borderId="27" xfId="0" applyFont="1" applyBorder="1" applyAlignment="1">
      <alignment horizontal="left" vertical="center" wrapText="1"/>
    </xf>
    <xf numFmtId="0" fontId="18" fillId="33" borderId="24" xfId="0" applyFont="1" applyFill="1" applyBorder="1" applyAlignment="1">
      <alignment horizontal="center" vertical="center" wrapText="1"/>
    </xf>
    <xf numFmtId="0" fontId="18" fillId="33" borderId="28" xfId="0" applyFont="1" applyFill="1" applyBorder="1" applyAlignment="1">
      <alignment horizontal="left" vertical="center"/>
    </xf>
    <xf numFmtId="0" fontId="18" fillId="33" borderId="30" xfId="0" applyFont="1" applyFill="1" applyBorder="1" applyAlignment="1">
      <alignment horizontal="left" vertical="center"/>
    </xf>
    <xf numFmtId="16" fontId="18" fillId="33" borderId="20" xfId="0" applyNumberFormat="1" applyFont="1" applyFill="1" applyBorder="1" applyAlignment="1">
      <alignment horizontal="center" vertical="center" wrapText="1"/>
    </xf>
    <xf numFmtId="2" fontId="18" fillId="33" borderId="19" xfId="0" applyNumberFormat="1" applyFont="1" applyFill="1" applyBorder="1" applyAlignment="1">
      <alignment horizontal="right" vertical="center"/>
    </xf>
    <xf numFmtId="2" fontId="18" fillId="33" borderId="31" xfId="0" applyNumberFormat="1" applyFont="1" applyFill="1" applyBorder="1" applyAlignment="1">
      <alignment horizontal="right" vertical="center"/>
    </xf>
    <xf numFmtId="0" fontId="18" fillId="0" borderId="22" xfId="0" applyFont="1" applyBorder="1"/>
    <xf numFmtId="16" fontId="18" fillId="33" borderId="22" xfId="0" applyNumberFormat="1" applyFont="1" applyFill="1" applyBorder="1" applyAlignment="1">
      <alignment horizontal="center" vertical="center" wrapText="1"/>
    </xf>
    <xf numFmtId="2" fontId="18" fillId="33" borderId="26" xfId="0" applyNumberFormat="1" applyFont="1" applyFill="1" applyBorder="1" applyAlignment="1">
      <alignment horizontal="right" vertical="center"/>
    </xf>
    <xf numFmtId="0" fontId="19" fillId="34" borderId="25" xfId="0" applyFont="1" applyFill="1" applyBorder="1" applyAlignment="1">
      <alignment horizontal="left" vertical="center"/>
    </xf>
    <xf numFmtId="0" fontId="19" fillId="34" borderId="28" xfId="0" applyFont="1" applyFill="1" applyBorder="1" applyAlignment="1">
      <alignment horizontal="left" vertical="center"/>
    </xf>
    <xf numFmtId="0" fontId="19" fillId="34" borderId="28" xfId="0" applyFont="1" applyFill="1" applyBorder="1" applyAlignment="1">
      <alignment horizontal="left" vertical="center" wrapText="1"/>
    </xf>
    <xf numFmtId="16" fontId="18" fillId="34" borderId="23" xfId="0" applyNumberFormat="1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vertical="center" wrapText="1"/>
    </xf>
    <xf numFmtId="0" fontId="18" fillId="33" borderId="21" xfId="0" applyFont="1" applyFill="1" applyBorder="1" applyAlignment="1">
      <alignment horizontal="left" vertical="center"/>
    </xf>
    <xf numFmtId="0" fontId="19" fillId="33" borderId="20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left" vertical="center" wrapText="1"/>
    </xf>
    <xf numFmtId="2" fontId="19" fillId="35" borderId="19" xfId="0" applyNumberFormat="1" applyFont="1" applyFill="1" applyBorder="1" applyAlignment="1">
      <alignment horizontal="right" vertical="center"/>
    </xf>
    <xf numFmtId="0" fontId="21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vertical="center"/>
    </xf>
    <xf numFmtId="0" fontId="21" fillId="34" borderId="19" xfId="0" applyFont="1" applyFill="1" applyBorder="1" applyAlignment="1">
      <alignment horizontal="center" vertical="center"/>
    </xf>
    <xf numFmtId="2" fontId="21" fillId="34" borderId="19" xfId="0" applyNumberFormat="1" applyFont="1" applyFill="1" applyBorder="1" applyAlignment="1">
      <alignment horizontal="right" vertical="center"/>
    </xf>
    <xf numFmtId="0" fontId="22" fillId="0" borderId="19" xfId="0" applyFont="1" applyBorder="1" applyAlignment="1">
      <alignment horizontal="left" vertical="center"/>
    </xf>
    <xf numFmtId="0" fontId="22" fillId="0" borderId="19" xfId="0" applyFont="1" applyBorder="1" applyAlignment="1">
      <alignment horizontal="center" vertical="center"/>
    </xf>
    <xf numFmtId="2" fontId="22" fillId="0" borderId="19" xfId="0" applyNumberFormat="1" applyFont="1" applyBorder="1" applyAlignment="1">
      <alignment horizontal="right" vertical="center"/>
    </xf>
    <xf numFmtId="2" fontId="22" fillId="33" borderId="23" xfId="0" applyNumberFormat="1" applyFont="1" applyFill="1" applyBorder="1" applyAlignment="1">
      <alignment horizontal="right" vertical="center"/>
    </xf>
    <xf numFmtId="0" fontId="22" fillId="0" borderId="19" xfId="0" applyFont="1" applyBorder="1" applyAlignment="1">
      <alignment vertical="center"/>
    </xf>
    <xf numFmtId="0" fontId="22" fillId="0" borderId="23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/>
    </xf>
    <xf numFmtId="0" fontId="22" fillId="0" borderId="22" xfId="0" applyFont="1" applyBorder="1" applyAlignment="1">
      <alignment horizontal="left" vertical="center"/>
    </xf>
    <xf numFmtId="0" fontId="22" fillId="0" borderId="21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20" xfId="0" applyFont="1" applyBorder="1" applyAlignment="1">
      <alignment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19" xfId="0" applyFont="1" applyBorder="1" applyAlignment="1">
      <alignment horizontal="left" vertical="center"/>
    </xf>
    <xf numFmtId="2" fontId="21" fillId="0" borderId="19" xfId="0" applyNumberFormat="1" applyFont="1" applyBorder="1" applyAlignment="1">
      <alignment horizontal="right" vertical="center"/>
    </xf>
    <xf numFmtId="0" fontId="21" fillId="0" borderId="19" xfId="0" applyFont="1" applyBorder="1" applyAlignment="1">
      <alignment vertical="center"/>
    </xf>
    <xf numFmtId="0" fontId="39" fillId="0" borderId="19" xfId="0" applyFont="1" applyBorder="1" applyAlignment="1">
      <alignment horizontal="center" vertical="center"/>
    </xf>
    <xf numFmtId="2" fontId="21" fillId="33" borderId="23" xfId="0" applyNumberFormat="1" applyFont="1" applyFill="1" applyBorder="1" applyAlignment="1">
      <alignment horizontal="right" vertical="center"/>
    </xf>
    <xf numFmtId="0" fontId="28" fillId="0" borderId="11" xfId="0" applyFont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32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40" fillId="0" borderId="0" xfId="0" applyFont="1" applyAlignment="1">
      <alignment horizontal="center" vertical="center"/>
    </xf>
    <xf numFmtId="0" fontId="28" fillId="0" borderId="16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left" wrapText="1"/>
    </xf>
    <xf numFmtId="0" fontId="18" fillId="0" borderId="10" xfId="0" applyFont="1" applyBorder="1" applyAlignment="1">
      <alignment horizontal="center" wrapText="1"/>
    </xf>
    <xf numFmtId="0" fontId="18" fillId="0" borderId="0" xfId="0" applyFont="1" applyAlignment="1">
      <alignment horizontal="left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 wrapText="1"/>
    </xf>
    <xf numFmtId="0" fontId="18" fillId="33" borderId="21" xfId="0" applyFont="1" applyFill="1" applyBorder="1" applyAlignment="1">
      <alignment horizontal="left" vertical="center" wrapText="1"/>
    </xf>
    <xf numFmtId="0" fontId="18" fillId="33" borderId="22" xfId="0" applyFont="1" applyFill="1" applyBorder="1" applyAlignment="1">
      <alignment horizontal="left" vertical="center" wrapText="1"/>
    </xf>
    <xf numFmtId="0" fontId="19" fillId="35" borderId="20" xfId="0" applyFont="1" applyFill="1" applyBorder="1" applyAlignment="1">
      <alignment horizontal="left" vertical="center" wrapText="1"/>
    </xf>
    <xf numFmtId="0" fontId="19" fillId="35" borderId="21" xfId="0" applyFont="1" applyFill="1" applyBorder="1" applyAlignment="1">
      <alignment horizontal="left" vertical="center" wrapText="1"/>
    </xf>
    <xf numFmtId="0" fontId="19" fillId="35" borderId="22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wrapText="1"/>
    </xf>
    <xf numFmtId="0" fontId="18" fillId="33" borderId="10" xfId="0" applyFont="1" applyFill="1" applyBorder="1" applyAlignment="1">
      <alignment horizontal="center" wrapText="1"/>
    </xf>
    <xf numFmtId="0" fontId="22" fillId="33" borderId="10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25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6" fillId="0" borderId="10" xfId="0" applyFont="1" applyBorder="1" applyAlignment="1">
      <alignment horizontal="right" vertic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1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33" borderId="22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33" borderId="0" xfId="0" applyFont="1" applyFill="1" applyAlignment="1">
      <alignment horizontal="left" wrapText="1"/>
    </xf>
    <xf numFmtId="0" fontId="21" fillId="33" borderId="0" xfId="0" applyFont="1" applyFill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left" wrapText="1"/>
    </xf>
    <xf numFmtId="0" fontId="22" fillId="0" borderId="10" xfId="0" applyFont="1" applyBorder="1" applyAlignment="1">
      <alignment horizontal="center"/>
    </xf>
    <xf numFmtId="0" fontId="28" fillId="0" borderId="11" xfId="0" applyFont="1" applyBorder="1" applyAlignment="1">
      <alignment horizontal="left" wrapText="1"/>
    </xf>
    <xf numFmtId="0" fontId="22" fillId="0" borderId="20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2" fillId="0" borderId="20" xfId="0" applyFont="1" applyBorder="1" applyAlignment="1">
      <alignment horizontal="left" vertical="center"/>
    </xf>
    <xf numFmtId="0" fontId="22" fillId="0" borderId="21" xfId="0" applyFont="1" applyBorder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0" fontId="38" fillId="0" borderId="20" xfId="0" applyFont="1" applyBorder="1" applyAlignment="1">
      <alignment horizontal="left" vertical="center" wrapText="1"/>
    </xf>
    <xf numFmtId="0" fontId="38" fillId="0" borderId="21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21" fillId="0" borderId="20" xfId="0" applyFont="1" applyBorder="1" applyAlignment="1">
      <alignment horizontal="left" vertical="center"/>
    </xf>
    <xf numFmtId="0" fontId="21" fillId="0" borderId="21" xfId="0" applyFont="1" applyBorder="1" applyAlignment="1">
      <alignment horizontal="left" vertical="center"/>
    </xf>
    <xf numFmtId="0" fontId="21" fillId="0" borderId="22" xfId="0" applyFont="1" applyBorder="1" applyAlignment="1">
      <alignment horizontal="left" vertical="center"/>
    </xf>
    <xf numFmtId="0" fontId="21" fillId="0" borderId="20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21" fillId="0" borderId="20" xfId="0" applyFont="1" applyBorder="1" applyAlignment="1">
      <alignment vertical="center"/>
    </xf>
    <xf numFmtId="0" fontId="21" fillId="0" borderId="21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22" fillId="0" borderId="20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1" fillId="34" borderId="20" xfId="0" applyFont="1" applyFill="1" applyBorder="1" applyAlignment="1">
      <alignment vertical="center" wrapText="1"/>
    </xf>
    <xf numFmtId="0" fontId="21" fillId="34" borderId="21" xfId="0" applyFont="1" applyFill="1" applyBorder="1" applyAlignment="1">
      <alignment vertical="center" wrapText="1"/>
    </xf>
    <xf numFmtId="0" fontId="21" fillId="34" borderId="22" xfId="0" applyFont="1" applyFill="1" applyBorder="1" applyAlignment="1">
      <alignment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right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30" fillId="0" borderId="0" xfId="0" applyFont="1" applyAlignment="1">
      <alignment horizontal="right" vertical="center" indent="1"/>
    </xf>
    <xf numFmtId="0" fontId="2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D7783-A08E-4C21-BA1F-A4527DC7D2BC}">
  <sheetPr>
    <pageSetUpPr fitToPage="1"/>
  </sheetPr>
  <dimension ref="A1:I104"/>
  <sheetViews>
    <sheetView showGridLines="0" topLeftCell="A49" zoomScaleSheetLayoutView="100" workbookViewId="0">
      <selection activeCell="K11" sqref="K11"/>
    </sheetView>
  </sheetViews>
  <sheetFormatPr defaultColWidth="9.7109375" defaultRowHeight="13.35" customHeight="1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59" style="2" customWidth="1"/>
    <col min="6" max="6" width="7.7109375" style="2" customWidth="1"/>
    <col min="7" max="8" width="12.85546875" style="1" customWidth="1"/>
    <col min="9" max="9" width="5.28515625" style="1" customWidth="1"/>
    <col min="10" max="16384" width="9.7109375" style="1"/>
  </cols>
  <sheetData>
    <row r="1" spans="1:8" ht="12.75" customHeight="1">
      <c r="A1" s="3"/>
      <c r="E1" s="186" t="s">
        <v>0</v>
      </c>
      <c r="F1" s="186"/>
      <c r="G1" s="186"/>
      <c r="H1" s="186"/>
    </row>
    <row r="2" spans="1:8" ht="13.35" customHeight="1">
      <c r="A2" s="3"/>
      <c r="E2" s="156" t="s">
        <v>1</v>
      </c>
      <c r="F2" s="156"/>
      <c r="G2" s="156"/>
      <c r="H2" s="156"/>
    </row>
    <row r="3" spans="1:8" ht="13.35" customHeight="1">
      <c r="A3" s="3"/>
    </row>
    <row r="4" spans="1:8" ht="9" customHeight="1">
      <c r="A4" s="3"/>
      <c r="B4" s="187"/>
      <c r="C4" s="187"/>
      <c r="D4" s="187"/>
      <c r="E4" s="187"/>
      <c r="F4" s="187"/>
      <c r="G4" s="187"/>
      <c r="H4" s="187"/>
    </row>
    <row r="5" spans="1:8" ht="15.6" customHeight="1">
      <c r="A5" s="3"/>
      <c r="B5" s="171" t="s">
        <v>2</v>
      </c>
      <c r="C5" s="171"/>
      <c r="D5" s="171"/>
      <c r="E5" s="171"/>
      <c r="F5" s="171"/>
      <c r="G5" s="171"/>
      <c r="H5" s="171"/>
    </row>
    <row r="6" spans="1:8" ht="13.35" customHeight="1">
      <c r="A6" s="3"/>
      <c r="B6" s="188" t="s">
        <v>3</v>
      </c>
      <c r="C6" s="188"/>
      <c r="D6" s="188"/>
      <c r="E6" s="188"/>
      <c r="F6" s="188"/>
      <c r="G6" s="188"/>
      <c r="H6" s="188"/>
    </row>
    <row r="7" spans="1:8" ht="12.75" customHeight="1">
      <c r="A7" s="3"/>
      <c r="B7" s="171" t="s">
        <v>4</v>
      </c>
      <c r="C7" s="171"/>
      <c r="D7" s="171"/>
      <c r="E7" s="171"/>
      <c r="F7" s="171"/>
      <c r="G7" s="171"/>
      <c r="H7" s="171"/>
    </row>
    <row r="8" spans="1:8" ht="13.35" customHeight="1">
      <c r="A8" s="3"/>
      <c r="B8" s="172" t="s">
        <v>5</v>
      </c>
      <c r="C8" s="172"/>
      <c r="D8" s="172"/>
      <c r="E8" s="172"/>
      <c r="F8" s="172"/>
      <c r="G8" s="172"/>
      <c r="H8" s="172"/>
    </row>
    <row r="9" spans="1:8" ht="13.35" customHeight="1">
      <c r="A9" s="3"/>
      <c r="B9" s="173"/>
      <c r="C9" s="173"/>
      <c r="D9" s="173"/>
      <c r="E9" s="173"/>
      <c r="F9" s="173"/>
    </row>
    <row r="10" spans="1:8" ht="13.35" customHeight="1">
      <c r="A10" s="3"/>
      <c r="B10" s="174" t="s">
        <v>6</v>
      </c>
      <c r="C10" s="174"/>
      <c r="D10" s="174"/>
      <c r="E10" s="174"/>
      <c r="F10" s="174"/>
      <c r="G10" s="174"/>
      <c r="H10" s="174"/>
    </row>
    <row r="11" spans="1:8" ht="13.35" customHeight="1">
      <c r="A11" s="3"/>
      <c r="B11" s="174" t="s">
        <v>7</v>
      </c>
      <c r="C11" s="174"/>
      <c r="D11" s="174"/>
      <c r="E11" s="174"/>
      <c r="F11" s="174"/>
      <c r="G11" s="174"/>
      <c r="H11" s="174"/>
    </row>
    <row r="12" spans="1:8" ht="13.35" customHeight="1">
      <c r="A12" s="3"/>
      <c r="B12" s="4"/>
      <c r="C12" s="5"/>
      <c r="D12" s="5"/>
      <c r="E12" s="5"/>
      <c r="F12" s="5"/>
      <c r="G12" s="6"/>
      <c r="H12" s="6"/>
    </row>
    <row r="13" spans="1:8" ht="13.35" customHeight="1">
      <c r="A13" s="3"/>
      <c r="B13" s="175" t="s">
        <v>289</v>
      </c>
      <c r="C13" s="175"/>
      <c r="D13" s="175"/>
      <c r="E13" s="175"/>
      <c r="F13" s="175"/>
      <c r="G13" s="175"/>
      <c r="H13" s="175"/>
    </row>
    <row r="14" spans="1:8" ht="13.35" customHeight="1">
      <c r="A14" s="3"/>
      <c r="B14" s="176" t="s">
        <v>8</v>
      </c>
      <c r="C14" s="176"/>
      <c r="D14" s="176"/>
      <c r="E14" s="176"/>
      <c r="F14" s="176"/>
      <c r="G14" s="176"/>
      <c r="H14" s="176"/>
    </row>
    <row r="15" spans="1:8" ht="12.75" customHeight="1">
      <c r="A15" s="3"/>
      <c r="B15" s="4"/>
      <c r="C15" s="7"/>
      <c r="D15" s="7"/>
      <c r="E15" s="177" t="s">
        <v>9</v>
      </c>
      <c r="F15" s="177"/>
      <c r="G15" s="177"/>
      <c r="H15" s="177"/>
    </row>
    <row r="16" spans="1:8" ht="67.5" customHeight="1">
      <c r="A16" s="3"/>
      <c r="B16" s="39" t="s">
        <v>10</v>
      </c>
      <c r="C16" s="178" t="s">
        <v>11</v>
      </c>
      <c r="D16" s="179"/>
      <c r="E16" s="180"/>
      <c r="F16" s="40" t="s">
        <v>12</v>
      </c>
      <c r="G16" s="41" t="s">
        <v>13</v>
      </c>
      <c r="H16" s="41" t="s">
        <v>14</v>
      </c>
    </row>
    <row r="17" spans="1:8" ht="12.75" customHeight="1">
      <c r="A17" s="3"/>
      <c r="B17" s="42">
        <v>1</v>
      </c>
      <c r="C17" s="181">
        <v>2</v>
      </c>
      <c r="D17" s="182"/>
      <c r="E17" s="183"/>
      <c r="F17" s="43">
        <v>3</v>
      </c>
      <c r="G17" s="44">
        <v>4</v>
      </c>
      <c r="H17" s="44">
        <v>5</v>
      </c>
    </row>
    <row r="18" spans="1:8" s="2" customFormat="1" ht="12.75" customHeight="1">
      <c r="A18" s="3"/>
      <c r="B18" s="45" t="s">
        <v>15</v>
      </c>
      <c r="C18" s="46" t="s">
        <v>16</v>
      </c>
      <c r="D18" s="47"/>
      <c r="E18" s="48"/>
      <c r="F18" s="49"/>
      <c r="G18" s="50">
        <f>SUM(G19,G24,G34,G35,G36)</f>
        <v>1963895.87</v>
      </c>
      <c r="H18" s="50">
        <f>SUM(H19,H24,H34,H35,H36)</f>
        <v>2043245.27</v>
      </c>
    </row>
    <row r="19" spans="1:8" s="2" customFormat="1" ht="12.75" customHeight="1">
      <c r="A19" s="3"/>
      <c r="B19" s="44" t="s">
        <v>17</v>
      </c>
      <c r="C19" s="51" t="s">
        <v>18</v>
      </c>
      <c r="D19" s="52"/>
      <c r="E19" s="53"/>
      <c r="F19" s="43" t="s">
        <v>288</v>
      </c>
      <c r="G19" s="54">
        <f>SUM(G20:G23)</f>
        <v>0.28999999999996001</v>
      </c>
      <c r="H19" s="54">
        <f>SUM(H20:H23)</f>
        <v>0.28999999999996001</v>
      </c>
    </row>
    <row r="20" spans="1:8" s="2" customFormat="1" ht="12.75" customHeight="1">
      <c r="A20" s="3"/>
      <c r="B20" s="43" t="s">
        <v>19</v>
      </c>
      <c r="C20" s="55"/>
      <c r="D20" s="56" t="s">
        <v>20</v>
      </c>
      <c r="E20" s="57"/>
      <c r="F20" s="58"/>
      <c r="G20" s="54" t="s">
        <v>21</v>
      </c>
      <c r="H20" s="54" t="s">
        <v>21</v>
      </c>
    </row>
    <row r="21" spans="1:8" s="2" customFormat="1" ht="12.75" customHeight="1">
      <c r="A21" s="3"/>
      <c r="B21" s="43" t="s">
        <v>22</v>
      </c>
      <c r="C21" s="55"/>
      <c r="D21" s="56" t="s">
        <v>23</v>
      </c>
      <c r="E21" s="59"/>
      <c r="F21" s="60"/>
      <c r="G21" s="54" t="s">
        <v>21</v>
      </c>
      <c r="H21" s="54" t="s">
        <v>21</v>
      </c>
    </row>
    <row r="22" spans="1:8" s="2" customFormat="1" ht="12.75" customHeight="1">
      <c r="A22" s="3"/>
      <c r="B22" s="43" t="s">
        <v>24</v>
      </c>
      <c r="C22" s="55"/>
      <c r="D22" s="56" t="s">
        <v>25</v>
      </c>
      <c r="E22" s="59"/>
      <c r="F22" s="44"/>
      <c r="G22" s="54" t="s">
        <v>21</v>
      </c>
      <c r="H22" s="54" t="s">
        <v>21</v>
      </c>
    </row>
    <row r="23" spans="1:8" s="2" customFormat="1" ht="12.75" customHeight="1">
      <c r="A23" s="3"/>
      <c r="B23" s="43" t="s">
        <v>26</v>
      </c>
      <c r="C23" s="55"/>
      <c r="D23" s="56" t="s">
        <v>27</v>
      </c>
      <c r="E23" s="59"/>
      <c r="F23" s="60"/>
      <c r="G23" s="54">
        <v>0.28999999999996001</v>
      </c>
      <c r="H23" s="54">
        <v>0.28999999999996001</v>
      </c>
    </row>
    <row r="24" spans="1:8" s="2" customFormat="1" ht="12.75" customHeight="1">
      <c r="A24" s="3"/>
      <c r="B24" s="61" t="s">
        <v>28</v>
      </c>
      <c r="C24" s="62" t="s">
        <v>29</v>
      </c>
      <c r="D24" s="63"/>
      <c r="E24" s="64"/>
      <c r="F24" s="44" t="s">
        <v>274</v>
      </c>
      <c r="G24" s="54">
        <f>SUM(G25:G33)</f>
        <v>1963895.58</v>
      </c>
      <c r="H24" s="54">
        <f>SUM(H25:H33)</f>
        <v>2043244.98</v>
      </c>
    </row>
    <row r="25" spans="1:8" s="2" customFormat="1" ht="12.75" customHeight="1">
      <c r="A25" s="3"/>
      <c r="B25" s="43" t="s">
        <v>30</v>
      </c>
      <c r="C25" s="55"/>
      <c r="D25" s="56" t="s">
        <v>31</v>
      </c>
      <c r="E25" s="59"/>
      <c r="F25" s="60"/>
      <c r="G25" s="54" t="s">
        <v>21</v>
      </c>
      <c r="H25" s="54" t="s">
        <v>21</v>
      </c>
    </row>
    <row r="26" spans="1:8" s="2" customFormat="1" ht="12.75" customHeight="1">
      <c r="A26" s="3"/>
      <c r="B26" s="43" t="s">
        <v>32</v>
      </c>
      <c r="C26" s="55"/>
      <c r="D26" s="56" t="s">
        <v>33</v>
      </c>
      <c r="E26" s="59"/>
      <c r="F26" s="60"/>
      <c r="G26" s="54">
        <v>1853586.57</v>
      </c>
      <c r="H26" s="54">
        <v>1926892.27</v>
      </c>
    </row>
    <row r="27" spans="1:8" s="2" customFormat="1" ht="12.75" customHeight="1">
      <c r="A27" s="3"/>
      <c r="B27" s="43" t="s">
        <v>34</v>
      </c>
      <c r="C27" s="55"/>
      <c r="D27" s="56" t="s">
        <v>35</v>
      </c>
      <c r="E27" s="59"/>
      <c r="F27" s="60"/>
      <c r="G27" s="54" t="s">
        <v>21</v>
      </c>
      <c r="H27" s="54" t="s">
        <v>21</v>
      </c>
    </row>
    <row r="28" spans="1:8" s="2" customFormat="1" ht="12.75" customHeight="1">
      <c r="A28" s="3"/>
      <c r="B28" s="43" t="s">
        <v>36</v>
      </c>
      <c r="C28" s="55"/>
      <c r="D28" s="56" t="s">
        <v>37</v>
      </c>
      <c r="E28" s="59"/>
      <c r="F28" s="60"/>
      <c r="G28" s="54">
        <v>45300.93</v>
      </c>
      <c r="H28" s="54">
        <v>46819.18</v>
      </c>
    </row>
    <row r="29" spans="1:8" s="2" customFormat="1" ht="12.75" customHeight="1">
      <c r="A29" s="3"/>
      <c r="B29" s="43" t="s">
        <v>38</v>
      </c>
      <c r="C29" s="55"/>
      <c r="D29" s="56" t="s">
        <v>39</v>
      </c>
      <c r="E29" s="59"/>
      <c r="F29" s="60"/>
      <c r="G29" s="54">
        <v>44420.74</v>
      </c>
      <c r="H29" s="54">
        <v>50769.19</v>
      </c>
    </row>
    <row r="30" spans="1:8" s="2" customFormat="1" ht="12.75" customHeight="1">
      <c r="A30" s="3"/>
      <c r="B30" s="43" t="s">
        <v>40</v>
      </c>
      <c r="C30" s="55"/>
      <c r="D30" s="56" t="s">
        <v>41</v>
      </c>
      <c r="E30" s="59"/>
      <c r="F30" s="60"/>
      <c r="G30" s="54" t="s">
        <v>21</v>
      </c>
      <c r="H30" s="54" t="s">
        <v>21</v>
      </c>
    </row>
    <row r="31" spans="1:8" s="2" customFormat="1" ht="12.75" customHeight="1">
      <c r="A31" s="3"/>
      <c r="B31" s="43" t="s">
        <v>42</v>
      </c>
      <c r="C31" s="55"/>
      <c r="D31" s="56" t="s">
        <v>43</v>
      </c>
      <c r="E31" s="59"/>
      <c r="F31" s="60"/>
      <c r="G31" s="54">
        <v>20587.34</v>
      </c>
      <c r="H31" s="54">
        <v>18764.34</v>
      </c>
    </row>
    <row r="32" spans="1:8" s="2" customFormat="1" ht="12.75" customHeight="1">
      <c r="A32" s="3"/>
      <c r="B32" s="43" t="s">
        <v>44</v>
      </c>
      <c r="C32" s="65"/>
      <c r="D32" s="66" t="s">
        <v>45</v>
      </c>
      <c r="E32" s="67"/>
      <c r="F32" s="60"/>
      <c r="G32" s="54" t="s">
        <v>21</v>
      </c>
      <c r="H32" s="54" t="s">
        <v>21</v>
      </c>
    </row>
    <row r="33" spans="1:8" s="2" customFormat="1" ht="12.75" customHeight="1">
      <c r="A33" s="3"/>
      <c r="B33" s="43" t="s">
        <v>46</v>
      </c>
      <c r="C33" s="55"/>
      <c r="D33" s="56" t="s">
        <v>47</v>
      </c>
      <c r="E33" s="59"/>
      <c r="F33" s="44"/>
      <c r="G33" s="54">
        <v>0</v>
      </c>
      <c r="H33" s="54">
        <v>0</v>
      </c>
    </row>
    <row r="34" spans="1:8" s="2" customFormat="1" ht="12.75" customHeight="1">
      <c r="A34" s="3"/>
      <c r="B34" s="44" t="s">
        <v>48</v>
      </c>
      <c r="C34" s="68" t="s">
        <v>49</v>
      </c>
      <c r="D34" s="68"/>
      <c r="E34" s="69"/>
      <c r="F34" s="44"/>
      <c r="G34" s="54" t="s">
        <v>21</v>
      </c>
      <c r="H34" s="54" t="s">
        <v>21</v>
      </c>
    </row>
    <row r="35" spans="1:8" s="2" customFormat="1" ht="12.75" customHeight="1">
      <c r="A35" s="3"/>
      <c r="B35" s="44" t="s">
        <v>50</v>
      </c>
      <c r="C35" s="68" t="s">
        <v>51</v>
      </c>
      <c r="D35" s="68"/>
      <c r="E35" s="69"/>
      <c r="F35" s="60"/>
      <c r="G35" s="54" t="s">
        <v>21</v>
      </c>
      <c r="H35" s="54" t="s">
        <v>21</v>
      </c>
    </row>
    <row r="36" spans="1:8" s="2" customFormat="1" ht="12.75" customHeight="1">
      <c r="A36" s="3"/>
      <c r="B36" s="44" t="s">
        <v>52</v>
      </c>
      <c r="C36" s="68" t="s">
        <v>53</v>
      </c>
      <c r="D36" s="55"/>
      <c r="E36" s="70"/>
      <c r="F36" s="60"/>
      <c r="G36" s="54" t="s">
        <v>21</v>
      </c>
      <c r="H36" s="54" t="s">
        <v>21</v>
      </c>
    </row>
    <row r="37" spans="1:8" s="2" customFormat="1" ht="12.75" customHeight="1">
      <c r="A37" s="3"/>
      <c r="B37" s="45" t="s">
        <v>54</v>
      </c>
      <c r="C37" s="46" t="s">
        <v>55</v>
      </c>
      <c r="D37" s="47"/>
      <c r="E37" s="48"/>
      <c r="F37" s="71"/>
      <c r="G37" s="72" t="s">
        <v>21</v>
      </c>
      <c r="H37" s="72" t="s">
        <v>21</v>
      </c>
    </row>
    <row r="38" spans="1:8" s="2" customFormat="1" ht="12.75" customHeight="1">
      <c r="A38" s="3"/>
      <c r="B38" s="45" t="s">
        <v>56</v>
      </c>
      <c r="C38" s="46" t="s">
        <v>57</v>
      </c>
      <c r="D38" s="47"/>
      <c r="E38" s="48"/>
      <c r="F38" s="73"/>
      <c r="G38" s="50">
        <f>SUM(G39,G40,G41,G47,G48)</f>
        <v>190976.19</v>
      </c>
      <c r="H38" s="50">
        <f>SUM(H39,H40,H41,H47,H48)</f>
        <v>176169.52999999997</v>
      </c>
    </row>
    <row r="39" spans="1:8" s="2" customFormat="1" ht="12.75" customHeight="1">
      <c r="A39" s="3"/>
      <c r="B39" s="42" t="s">
        <v>58</v>
      </c>
      <c r="C39" s="74" t="s">
        <v>59</v>
      </c>
      <c r="D39" s="65"/>
      <c r="E39" s="75"/>
      <c r="F39" s="44" t="s">
        <v>275</v>
      </c>
      <c r="G39" s="54">
        <v>370.74</v>
      </c>
      <c r="H39" s="54">
        <v>1609.59</v>
      </c>
    </row>
    <row r="40" spans="1:8" s="2" customFormat="1" ht="12.75" customHeight="1">
      <c r="A40" s="3"/>
      <c r="B40" s="42" t="s">
        <v>60</v>
      </c>
      <c r="C40" s="76" t="s">
        <v>61</v>
      </c>
      <c r="D40" s="77"/>
      <c r="E40" s="78"/>
      <c r="F40" s="44" t="s">
        <v>276</v>
      </c>
      <c r="G40" s="54">
        <v>1263.2</v>
      </c>
      <c r="H40" s="54">
        <v>789.99</v>
      </c>
    </row>
    <row r="41" spans="1:8" s="2" customFormat="1" ht="12.75" customHeight="1">
      <c r="A41" s="3"/>
      <c r="B41" s="42" t="s">
        <v>62</v>
      </c>
      <c r="C41" s="79" t="s">
        <v>63</v>
      </c>
      <c r="D41" s="80"/>
      <c r="E41" s="81"/>
      <c r="F41" s="44" t="s">
        <v>277</v>
      </c>
      <c r="G41" s="54">
        <f>SUM(G42:G46)</f>
        <v>180103.38</v>
      </c>
      <c r="H41" s="54">
        <f>SUM(H42:H46)</f>
        <v>165020.24</v>
      </c>
    </row>
    <row r="42" spans="1:8" s="2" customFormat="1" ht="12.75" customHeight="1">
      <c r="A42" s="3"/>
      <c r="B42" s="82" t="s">
        <v>64</v>
      </c>
      <c r="C42" s="80"/>
      <c r="D42" s="83" t="s">
        <v>65</v>
      </c>
      <c r="E42" s="84"/>
      <c r="F42" s="44"/>
      <c r="G42" s="54" t="s">
        <v>21</v>
      </c>
      <c r="H42" s="54" t="s">
        <v>21</v>
      </c>
    </row>
    <row r="43" spans="1:8" s="2" customFormat="1" ht="12.75" customHeight="1">
      <c r="A43" s="3"/>
      <c r="B43" s="82" t="s">
        <v>66</v>
      </c>
      <c r="C43" s="65"/>
      <c r="D43" s="66" t="s">
        <v>67</v>
      </c>
      <c r="E43" s="67"/>
      <c r="F43" s="44"/>
      <c r="G43" s="54">
        <v>156882.29</v>
      </c>
      <c r="H43" s="54">
        <v>155925.79999999999</v>
      </c>
    </row>
    <row r="44" spans="1:8" s="2" customFormat="1" ht="12.75" customHeight="1">
      <c r="A44" s="3"/>
      <c r="B44" s="85" t="s">
        <v>68</v>
      </c>
      <c r="C44" s="65"/>
      <c r="D44" s="66" t="s">
        <v>69</v>
      </c>
      <c r="E44" s="86"/>
      <c r="F44" s="87"/>
      <c r="G44" s="54">
        <v>12687.4</v>
      </c>
      <c r="H44" s="54" t="s">
        <v>21</v>
      </c>
    </row>
    <row r="45" spans="1:8" s="2" customFormat="1" ht="12.75" customHeight="1">
      <c r="A45" s="3"/>
      <c r="B45" s="82" t="s">
        <v>70</v>
      </c>
      <c r="C45" s="65"/>
      <c r="D45" s="184" t="s">
        <v>71</v>
      </c>
      <c r="E45" s="185"/>
      <c r="F45" s="44"/>
      <c r="G45" s="54">
        <v>10533.69</v>
      </c>
      <c r="H45" s="54">
        <v>9054.3799999999992</v>
      </c>
    </row>
    <row r="46" spans="1:8" s="2" customFormat="1" ht="12.75" customHeight="1">
      <c r="A46" s="3"/>
      <c r="B46" s="82" t="s">
        <v>72</v>
      </c>
      <c r="C46" s="65"/>
      <c r="D46" s="66" t="s">
        <v>73</v>
      </c>
      <c r="E46" s="67"/>
      <c r="F46" s="44"/>
      <c r="G46" s="54">
        <v>0</v>
      </c>
      <c r="H46" s="54">
        <v>40.06</v>
      </c>
    </row>
    <row r="47" spans="1:8" s="2" customFormat="1" ht="12.75" customHeight="1">
      <c r="A47" s="3"/>
      <c r="B47" s="42" t="s">
        <v>74</v>
      </c>
      <c r="C47" s="74" t="s">
        <v>75</v>
      </c>
      <c r="D47" s="74"/>
      <c r="E47" s="75"/>
      <c r="F47" s="44"/>
      <c r="G47" s="54" t="s">
        <v>21</v>
      </c>
      <c r="H47" s="54" t="s">
        <v>21</v>
      </c>
    </row>
    <row r="48" spans="1:8" s="2" customFormat="1" ht="12.75" customHeight="1">
      <c r="A48" s="3"/>
      <c r="B48" s="42" t="s">
        <v>76</v>
      </c>
      <c r="C48" s="74" t="s">
        <v>77</v>
      </c>
      <c r="D48" s="74"/>
      <c r="E48" s="75"/>
      <c r="F48" s="44" t="s">
        <v>278</v>
      </c>
      <c r="G48" s="54">
        <v>9238.8700000000008</v>
      </c>
      <c r="H48" s="54">
        <v>8749.7099999999991</v>
      </c>
    </row>
    <row r="49" spans="1:8" s="2" customFormat="1" ht="12.75" customHeight="1">
      <c r="A49" s="3"/>
      <c r="B49" s="88" t="s">
        <v>78</v>
      </c>
      <c r="C49" s="89" t="s">
        <v>79</v>
      </c>
      <c r="D49" s="90"/>
      <c r="E49" s="91"/>
      <c r="F49" s="92"/>
      <c r="G49" s="93">
        <f>SUM(G18,G37,G38)</f>
        <v>2154872.06</v>
      </c>
      <c r="H49" s="93">
        <f>SUM(H18,H37,H38)</f>
        <v>2219414.7999999998</v>
      </c>
    </row>
    <row r="50" spans="1:8" s="2" customFormat="1" ht="12.75" customHeight="1">
      <c r="A50" s="3"/>
      <c r="B50" s="45" t="s">
        <v>80</v>
      </c>
      <c r="C50" s="46" t="s">
        <v>81</v>
      </c>
      <c r="D50" s="46"/>
      <c r="E50" s="94"/>
      <c r="F50" s="73" t="s">
        <v>279</v>
      </c>
      <c r="G50" s="50">
        <f>SUM(G51:G55)</f>
        <v>1969525.85</v>
      </c>
      <c r="H50" s="50">
        <f>SUM(H51:H55)</f>
        <v>2047123.6500000001</v>
      </c>
    </row>
    <row r="51" spans="1:8" s="2" customFormat="1" ht="12.75" customHeight="1">
      <c r="A51" s="3"/>
      <c r="B51" s="44" t="s">
        <v>82</v>
      </c>
      <c r="C51" s="68" t="s">
        <v>83</v>
      </c>
      <c r="D51" s="68"/>
      <c r="E51" s="69"/>
      <c r="F51" s="44"/>
      <c r="G51" s="54">
        <v>30330.61</v>
      </c>
      <c r="H51" s="54">
        <v>30320.87</v>
      </c>
    </row>
    <row r="52" spans="1:8" s="2" customFormat="1" ht="12.75" customHeight="1">
      <c r="A52" s="3"/>
      <c r="B52" s="61" t="s">
        <v>84</v>
      </c>
      <c r="C52" s="62" t="s">
        <v>85</v>
      </c>
      <c r="D52" s="63"/>
      <c r="E52" s="64"/>
      <c r="F52" s="61"/>
      <c r="G52" s="54">
        <v>1930518.53</v>
      </c>
      <c r="H52" s="54">
        <v>2008126.07</v>
      </c>
    </row>
    <row r="53" spans="1:8" s="2" customFormat="1" ht="12.75" customHeight="1">
      <c r="A53" s="3"/>
      <c r="B53" s="44" t="s">
        <v>86</v>
      </c>
      <c r="C53" s="162" t="s">
        <v>87</v>
      </c>
      <c r="D53" s="163"/>
      <c r="E53" s="164"/>
      <c r="F53" s="44"/>
      <c r="G53" s="54">
        <v>0</v>
      </c>
      <c r="H53" s="54">
        <v>0</v>
      </c>
    </row>
    <row r="54" spans="1:8" s="2" customFormat="1" ht="12.75" customHeight="1">
      <c r="A54" s="3"/>
      <c r="B54" s="44" t="s">
        <v>88</v>
      </c>
      <c r="C54" s="162" t="s">
        <v>89</v>
      </c>
      <c r="D54" s="163"/>
      <c r="E54" s="164"/>
      <c r="F54" s="44"/>
      <c r="G54" s="54" t="s">
        <v>21</v>
      </c>
      <c r="H54" s="54" t="s">
        <v>21</v>
      </c>
    </row>
    <row r="55" spans="1:8" s="2" customFormat="1" ht="12.75" customHeight="1">
      <c r="A55" s="3"/>
      <c r="B55" s="44" t="s">
        <v>90</v>
      </c>
      <c r="C55" s="68" t="s">
        <v>91</v>
      </c>
      <c r="D55" s="55"/>
      <c r="E55" s="70"/>
      <c r="F55" s="44"/>
      <c r="G55" s="54">
        <v>8676.7099999999991</v>
      </c>
      <c r="H55" s="54">
        <v>8676.7099999999991</v>
      </c>
    </row>
    <row r="56" spans="1:8" s="2" customFormat="1" ht="12.75" customHeight="1">
      <c r="A56" s="3"/>
      <c r="B56" s="45" t="s">
        <v>92</v>
      </c>
      <c r="C56" s="46" t="s">
        <v>93</v>
      </c>
      <c r="D56" s="47"/>
      <c r="E56" s="48"/>
      <c r="F56" s="73"/>
      <c r="G56" s="50">
        <f>SUM(G57,G58,G61)</f>
        <v>156940.26</v>
      </c>
      <c r="H56" s="50">
        <f>SUM(H57,H58,H61)</f>
        <v>155931.5</v>
      </c>
    </row>
    <row r="57" spans="1:8" s="2" customFormat="1" ht="12.75" customHeight="1">
      <c r="A57" s="3"/>
      <c r="B57" s="43" t="s">
        <v>94</v>
      </c>
      <c r="C57" s="55" t="s">
        <v>95</v>
      </c>
      <c r="D57" s="56"/>
      <c r="E57" s="57"/>
      <c r="F57" s="44" t="s">
        <v>280</v>
      </c>
      <c r="G57" s="54">
        <v>11849.54</v>
      </c>
      <c r="H57" s="54">
        <v>11849.54</v>
      </c>
    </row>
    <row r="58" spans="1:8" s="2" customFormat="1" ht="12.75" customHeight="1">
      <c r="A58" s="3"/>
      <c r="B58" s="44" t="s">
        <v>96</v>
      </c>
      <c r="C58" s="51" t="s">
        <v>97</v>
      </c>
      <c r="D58" s="95"/>
      <c r="E58" s="96"/>
      <c r="F58" s="44"/>
      <c r="G58" s="54">
        <f>SUM(G59:G60)</f>
        <v>0</v>
      </c>
      <c r="H58" s="54">
        <f>SUM(H59:H60)</f>
        <v>0</v>
      </c>
    </row>
    <row r="59" spans="1:8" s="2" customFormat="1" ht="13.35" customHeight="1">
      <c r="A59" s="3"/>
      <c r="B59" s="43" t="s">
        <v>98</v>
      </c>
      <c r="C59" s="97"/>
      <c r="D59" s="56" t="s">
        <v>99</v>
      </c>
      <c r="E59" s="98"/>
      <c r="F59" s="44"/>
      <c r="G59" s="54" t="s">
        <v>21</v>
      </c>
      <c r="H59" s="54" t="s">
        <v>21</v>
      </c>
    </row>
    <row r="60" spans="1:8" s="2" customFormat="1" ht="12.75" customHeight="1">
      <c r="A60" s="3"/>
      <c r="B60" s="43" t="s">
        <v>100</v>
      </c>
      <c r="C60" s="55"/>
      <c r="D60" s="56" t="s">
        <v>101</v>
      </c>
      <c r="E60" s="59"/>
      <c r="F60" s="60"/>
      <c r="G60" s="54" t="s">
        <v>21</v>
      </c>
      <c r="H60" s="54" t="s">
        <v>21</v>
      </c>
    </row>
    <row r="61" spans="1:8" s="23" customFormat="1" ht="12.75" customHeight="1">
      <c r="A61" s="3"/>
      <c r="B61" s="42" t="s">
        <v>102</v>
      </c>
      <c r="C61" s="99" t="s">
        <v>103</v>
      </c>
      <c r="D61" s="100"/>
      <c r="E61" s="101"/>
      <c r="F61" s="42" t="s">
        <v>281</v>
      </c>
      <c r="G61" s="54">
        <f>SUM(G62:G65,G66:G66)</f>
        <v>145090.72</v>
      </c>
      <c r="H61" s="54">
        <f>SUM(H62:H65,H66:H66)</f>
        <v>144081.96</v>
      </c>
    </row>
    <row r="62" spans="1:8" s="2" customFormat="1" ht="12.75" customHeight="1">
      <c r="A62" s="3"/>
      <c r="B62" s="43" t="s">
        <v>104</v>
      </c>
      <c r="C62" s="55"/>
      <c r="D62" s="56" t="s">
        <v>105</v>
      </c>
      <c r="E62" s="57"/>
      <c r="F62" s="44"/>
      <c r="G62" s="54" t="s">
        <v>21</v>
      </c>
      <c r="H62" s="54" t="s">
        <v>21</v>
      </c>
    </row>
    <row r="63" spans="1:8" s="2" customFormat="1" ht="12.75" customHeight="1">
      <c r="A63" s="3"/>
      <c r="B63" s="43" t="s">
        <v>106</v>
      </c>
      <c r="C63" s="97"/>
      <c r="D63" s="56" t="s">
        <v>107</v>
      </c>
      <c r="E63" s="98"/>
      <c r="F63" s="44"/>
      <c r="G63" s="54" t="s">
        <v>21</v>
      </c>
      <c r="H63" s="54" t="s">
        <v>21</v>
      </c>
    </row>
    <row r="64" spans="1:8" s="2" customFormat="1" ht="13.35" customHeight="1">
      <c r="A64" s="3"/>
      <c r="B64" s="43" t="s">
        <v>108</v>
      </c>
      <c r="C64" s="97"/>
      <c r="D64" s="56" t="s">
        <v>109</v>
      </c>
      <c r="E64" s="98"/>
      <c r="F64" s="44"/>
      <c r="G64" s="54">
        <v>2288.21</v>
      </c>
      <c r="H64" s="54">
        <v>382.13</v>
      </c>
    </row>
    <row r="65" spans="1:9" s="2" customFormat="1" ht="13.35" customHeight="1">
      <c r="A65" s="3"/>
      <c r="B65" s="102" t="s">
        <v>110</v>
      </c>
      <c r="C65" s="80"/>
      <c r="D65" s="56" t="s">
        <v>111</v>
      </c>
      <c r="E65" s="59"/>
      <c r="F65" s="44"/>
      <c r="G65" s="54">
        <v>0</v>
      </c>
      <c r="H65" s="54">
        <v>0</v>
      </c>
    </row>
    <row r="66" spans="1:9" s="2" customFormat="1" ht="12.75" customHeight="1">
      <c r="A66" s="3"/>
      <c r="B66" s="43" t="s">
        <v>112</v>
      </c>
      <c r="C66" s="55"/>
      <c r="D66" s="56" t="s">
        <v>113</v>
      </c>
      <c r="E66" s="59"/>
      <c r="F66" s="60"/>
      <c r="G66" s="54">
        <f>SUM(G67,G68)</f>
        <v>142802.51</v>
      </c>
      <c r="H66" s="54">
        <f>SUM(H67,H68)</f>
        <v>143699.82999999999</v>
      </c>
    </row>
    <row r="67" spans="1:9" s="2" customFormat="1" ht="12.75" customHeight="1">
      <c r="A67" s="3"/>
      <c r="B67" s="43" t="s">
        <v>114</v>
      </c>
      <c r="C67" s="103"/>
      <c r="D67" s="104"/>
      <c r="E67" s="9" t="s">
        <v>115</v>
      </c>
      <c r="F67" s="105"/>
      <c r="G67" s="106">
        <v>0</v>
      </c>
      <c r="H67" s="107">
        <v>0</v>
      </c>
    </row>
    <row r="68" spans="1:9" s="2" customFormat="1" ht="12.75" customHeight="1">
      <c r="A68" s="3"/>
      <c r="B68" s="43" t="s">
        <v>116</v>
      </c>
      <c r="C68" s="103"/>
      <c r="D68" s="104"/>
      <c r="E68" s="108" t="s">
        <v>117</v>
      </c>
      <c r="F68" s="109"/>
      <c r="G68" s="110">
        <v>142802.51</v>
      </c>
      <c r="H68" s="54">
        <v>143699.82999999999</v>
      </c>
    </row>
    <row r="69" spans="1:9" s="2" customFormat="1" ht="12.75" customHeight="1">
      <c r="A69" s="3"/>
      <c r="B69" s="45" t="s">
        <v>118</v>
      </c>
      <c r="C69" s="111" t="s">
        <v>119</v>
      </c>
      <c r="D69" s="112"/>
      <c r="E69" s="113"/>
      <c r="F69" s="114" t="s">
        <v>282</v>
      </c>
      <c r="G69" s="50">
        <f>SUM(G70,G71,G76)</f>
        <v>28405.949999999</v>
      </c>
      <c r="H69" s="50">
        <f>SUM(H70,H71,H76)</f>
        <v>16359.65</v>
      </c>
    </row>
    <row r="70" spans="1:9" s="2" customFormat="1" ht="12.75" customHeight="1">
      <c r="A70" s="3"/>
      <c r="B70" s="44" t="s">
        <v>120</v>
      </c>
      <c r="C70" s="51" t="s">
        <v>121</v>
      </c>
      <c r="D70" s="95"/>
      <c r="E70" s="96"/>
      <c r="F70" s="115"/>
      <c r="G70" s="107" t="s">
        <v>21</v>
      </c>
      <c r="H70" s="54" t="s">
        <v>21</v>
      </c>
    </row>
    <row r="71" spans="1:9" s="2" customFormat="1" ht="12.75" customHeight="1">
      <c r="A71" s="3"/>
      <c r="B71" s="44" t="s">
        <v>122</v>
      </c>
      <c r="C71" s="51" t="s">
        <v>123</v>
      </c>
      <c r="D71" s="95"/>
      <c r="E71" s="96"/>
      <c r="F71" s="61"/>
      <c r="G71" s="54">
        <f>SUM(G72:G75)</f>
        <v>0</v>
      </c>
      <c r="H71" s="54">
        <f>SUM(H72:H75)</f>
        <v>0</v>
      </c>
    </row>
    <row r="72" spans="1:9" s="2" customFormat="1" ht="12.75" customHeight="1">
      <c r="A72" s="3"/>
      <c r="B72" s="43" t="s">
        <v>124</v>
      </c>
      <c r="C72" s="55"/>
      <c r="D72" s="56" t="s">
        <v>125</v>
      </c>
      <c r="E72" s="59"/>
      <c r="F72" s="44"/>
      <c r="G72" s="54" t="s">
        <v>21</v>
      </c>
      <c r="H72" s="54" t="s">
        <v>21</v>
      </c>
    </row>
    <row r="73" spans="1:9" s="2" customFormat="1" ht="12.75" customHeight="1">
      <c r="A73" s="3"/>
      <c r="B73" s="43" t="s">
        <v>126</v>
      </c>
      <c r="C73" s="55"/>
      <c r="D73" s="56" t="s">
        <v>127</v>
      </c>
      <c r="E73" s="59"/>
      <c r="F73" s="44"/>
      <c r="G73" s="54" t="s">
        <v>21</v>
      </c>
      <c r="H73" s="54" t="s">
        <v>21</v>
      </c>
    </row>
    <row r="74" spans="1:9" s="2" customFormat="1" ht="12.75" customHeight="1">
      <c r="A74" s="3"/>
      <c r="B74" s="44" t="s">
        <v>128</v>
      </c>
      <c r="C74" s="116"/>
      <c r="D74" s="116" t="s">
        <v>129</v>
      </c>
      <c r="E74" s="59"/>
      <c r="F74" s="44"/>
      <c r="G74" s="54" t="s">
        <v>21</v>
      </c>
      <c r="H74" s="54" t="s">
        <v>21</v>
      </c>
    </row>
    <row r="75" spans="1:9" s="2" customFormat="1" ht="12.75" customHeight="1">
      <c r="A75" s="3"/>
      <c r="B75" s="44" t="s">
        <v>130</v>
      </c>
      <c r="C75" s="116"/>
      <c r="D75" s="116" t="s">
        <v>131</v>
      </c>
      <c r="E75" s="59"/>
      <c r="F75" s="44"/>
      <c r="G75" s="54" t="s">
        <v>21</v>
      </c>
      <c r="H75" s="54" t="s">
        <v>21</v>
      </c>
    </row>
    <row r="76" spans="1:9" s="2" customFormat="1" ht="12.75" customHeight="1">
      <c r="A76" s="3"/>
      <c r="B76" s="61" t="s">
        <v>132</v>
      </c>
      <c r="C76" s="62" t="s">
        <v>133</v>
      </c>
      <c r="D76" s="63"/>
      <c r="E76" s="64"/>
      <c r="F76" s="44"/>
      <c r="G76" s="54">
        <f>SUM(G77:G78)</f>
        <v>28405.949999999</v>
      </c>
      <c r="H76" s="54">
        <f>SUM(H77:H78)</f>
        <v>16359.65</v>
      </c>
    </row>
    <row r="77" spans="1:9" s="2" customFormat="1" ht="26.25" customHeight="1">
      <c r="A77" s="3"/>
      <c r="B77" s="43" t="s">
        <v>134</v>
      </c>
      <c r="C77" s="117"/>
      <c r="D77" s="163" t="s">
        <v>135</v>
      </c>
      <c r="E77" s="164"/>
      <c r="F77" s="60"/>
      <c r="G77" s="54">
        <v>28405.949999999</v>
      </c>
      <c r="H77" s="54">
        <v>16359.65</v>
      </c>
    </row>
    <row r="78" spans="1:9" s="2" customFormat="1" ht="12.75" customHeight="1">
      <c r="A78" s="3"/>
      <c r="B78" s="42" t="s">
        <v>136</v>
      </c>
      <c r="C78" s="86"/>
      <c r="D78" s="86" t="s">
        <v>137</v>
      </c>
      <c r="E78" s="118"/>
      <c r="F78" s="44"/>
      <c r="G78" s="54" t="s">
        <v>21</v>
      </c>
      <c r="H78" s="54" t="s">
        <v>21</v>
      </c>
    </row>
    <row r="79" spans="1:9" s="2" customFormat="1" ht="25.5" customHeight="1">
      <c r="A79" s="3"/>
      <c r="B79" s="88" t="s">
        <v>138</v>
      </c>
      <c r="C79" s="165" t="s">
        <v>139</v>
      </c>
      <c r="D79" s="166"/>
      <c r="E79" s="167"/>
      <c r="F79" s="92"/>
      <c r="G79" s="119">
        <f>SUM(G50,G56,G69)</f>
        <v>2154872.0599999991</v>
      </c>
      <c r="H79" s="119">
        <f>SUM(H50,H56,H69)</f>
        <v>2219414.8000000003</v>
      </c>
    </row>
    <row r="80" spans="1:9" s="2" customFormat="1" ht="24.75" customHeight="1">
      <c r="A80" s="3"/>
      <c r="B80" s="168" t="s">
        <v>140</v>
      </c>
      <c r="C80" s="168"/>
      <c r="D80" s="168"/>
      <c r="E80" s="168"/>
      <c r="F80" s="168"/>
      <c r="G80" s="168"/>
      <c r="H80" s="168"/>
      <c r="I80" s="24"/>
    </row>
    <row r="81" spans="1:8" s="2" customFormat="1" ht="12.75" customHeight="1">
      <c r="A81" s="3"/>
      <c r="B81" s="169" t="s">
        <v>271</v>
      </c>
      <c r="C81" s="169"/>
      <c r="D81" s="169"/>
      <c r="E81" s="169"/>
      <c r="F81" s="8"/>
      <c r="G81" s="170" t="s">
        <v>272</v>
      </c>
      <c r="H81" s="170"/>
    </row>
    <row r="82" spans="1:8" s="2" customFormat="1" ht="12.75" customHeight="1">
      <c r="A82" s="3"/>
      <c r="B82" s="156" t="s">
        <v>141</v>
      </c>
      <c r="C82" s="156"/>
      <c r="D82" s="156"/>
      <c r="E82" s="156"/>
      <c r="F82" s="2" t="s">
        <v>142</v>
      </c>
      <c r="G82" s="157" t="s">
        <v>143</v>
      </c>
      <c r="H82" s="157"/>
    </row>
    <row r="83" spans="1:8" s="2" customFormat="1" ht="13.35" customHeight="1">
      <c r="A83" s="3"/>
      <c r="B83" s="7"/>
      <c r="C83" s="7"/>
      <c r="D83" s="7"/>
      <c r="E83" s="7"/>
      <c r="F83" s="7"/>
      <c r="G83" s="7"/>
      <c r="H83" s="7"/>
    </row>
    <row r="84" spans="1:8" s="2" customFormat="1" ht="12.75" customHeight="1">
      <c r="A84" s="3"/>
      <c r="B84" s="158" t="s">
        <v>273</v>
      </c>
      <c r="C84" s="158"/>
      <c r="D84" s="158"/>
      <c r="E84" s="158"/>
      <c r="F84" s="25"/>
      <c r="G84" s="159" t="s">
        <v>144</v>
      </c>
      <c r="H84" s="159"/>
    </row>
    <row r="85" spans="1:8" s="2" customFormat="1" ht="12.75" customHeight="1">
      <c r="A85" s="3"/>
      <c r="B85" s="160" t="s">
        <v>145</v>
      </c>
      <c r="C85" s="160"/>
      <c r="D85" s="160"/>
      <c r="E85" s="160"/>
      <c r="F85" s="23" t="s">
        <v>142</v>
      </c>
      <c r="G85" s="161" t="s">
        <v>143</v>
      </c>
      <c r="H85" s="161"/>
    </row>
    <row r="86" spans="1:8" s="2" customFormat="1" ht="13.35" customHeight="1">
      <c r="A86" s="3"/>
    </row>
    <row r="87" spans="1:8" s="2" customFormat="1" ht="13.35" customHeight="1">
      <c r="A87" s="3"/>
    </row>
    <row r="88" spans="1:8" s="2" customFormat="1" ht="13.35" customHeight="1">
      <c r="A88" s="3"/>
    </row>
    <row r="89" spans="1:8" s="2" customFormat="1" ht="13.35" customHeight="1">
      <c r="A89" s="3"/>
    </row>
    <row r="90" spans="1:8" s="2" customFormat="1" ht="13.35" customHeight="1">
      <c r="A90" s="3"/>
    </row>
    <row r="91" spans="1:8" s="2" customFormat="1" ht="13.35" customHeight="1">
      <c r="A91" s="3"/>
    </row>
    <row r="92" spans="1:8" s="2" customFormat="1" ht="13.35" customHeight="1">
      <c r="A92" s="3"/>
    </row>
    <row r="93" spans="1:8" s="2" customFormat="1" ht="13.35" customHeight="1">
      <c r="A93" s="3"/>
    </row>
    <row r="94" spans="1:8" s="2" customFormat="1" ht="13.35" customHeight="1">
      <c r="A94" s="3"/>
    </row>
    <row r="95" spans="1:8" s="2" customFormat="1" ht="13.35" customHeight="1">
      <c r="A95" s="3"/>
    </row>
    <row r="96" spans="1:8" s="2" customFormat="1" ht="13.35" customHeight="1">
      <c r="A96" s="3"/>
    </row>
    <row r="97" spans="1:1" s="2" customFormat="1" ht="13.35" customHeight="1">
      <c r="A97" s="3"/>
    </row>
    <row r="98" spans="1:1" s="2" customFormat="1" ht="13.35" customHeight="1">
      <c r="A98" s="3"/>
    </row>
    <row r="99" spans="1:1" s="2" customFormat="1" ht="13.35" customHeight="1">
      <c r="A99" s="3"/>
    </row>
    <row r="100" spans="1:1" s="2" customFormat="1" ht="13.35" customHeight="1">
      <c r="A100" s="3"/>
    </row>
    <row r="101" spans="1:1" s="2" customFormat="1" ht="13.35" customHeight="1">
      <c r="A101" s="3"/>
    </row>
    <row r="102" spans="1:1" s="2" customFormat="1" ht="13.35" customHeight="1">
      <c r="A102" s="3"/>
    </row>
    <row r="103" spans="1:1" s="2" customFormat="1" ht="13.35" customHeight="1">
      <c r="A103" s="3"/>
    </row>
    <row r="104" spans="1:1" s="2" customFormat="1" ht="13.35" customHeight="1">
      <c r="A104"/>
    </row>
  </sheetData>
  <mergeCells count="29">
    <mergeCell ref="E1:H1"/>
    <mergeCell ref="E2:H2"/>
    <mergeCell ref="B4:H4"/>
    <mergeCell ref="B5:H5"/>
    <mergeCell ref="B6:H6"/>
    <mergeCell ref="C53:E53"/>
    <mergeCell ref="B7:H7"/>
    <mergeCell ref="B8:H8"/>
    <mergeCell ref="B9:F9"/>
    <mergeCell ref="B10:H10"/>
    <mergeCell ref="B11:H11"/>
    <mergeCell ref="B13:H13"/>
    <mergeCell ref="B14:H14"/>
    <mergeCell ref="E15:H15"/>
    <mergeCell ref="C16:E16"/>
    <mergeCell ref="C17:E17"/>
    <mergeCell ref="D45:E45"/>
    <mergeCell ref="C54:E54"/>
    <mergeCell ref="D77:E77"/>
    <mergeCell ref="C79:E79"/>
    <mergeCell ref="B80:H80"/>
    <mergeCell ref="B81:E81"/>
    <mergeCell ref="G81:H81"/>
    <mergeCell ref="B82:E82"/>
    <mergeCell ref="G82:H82"/>
    <mergeCell ref="B84:E84"/>
    <mergeCell ref="G84:H84"/>
    <mergeCell ref="B85:E85"/>
    <mergeCell ref="G85:H85"/>
  </mergeCells>
  <printOptions horizontalCentered="1"/>
  <pageMargins left="0.15748031496062992" right="0.15748031496062992" top="7.874015748031496E-2" bottom="3.937007874015748E-2" header="0" footer="0"/>
  <pageSetup paperSize="9" scale="58" orientation="portrait" r:id="rId1"/>
  <headerFooter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E21FA-CFFB-42EB-98F2-7017B436AF98}">
  <dimension ref="B1:J64"/>
  <sheetViews>
    <sheetView topLeftCell="A34" workbookViewId="0">
      <selection activeCell="M8" sqref="M8"/>
    </sheetView>
  </sheetViews>
  <sheetFormatPr defaultColWidth="9.7109375" defaultRowHeight="12.75"/>
  <cols>
    <col min="1" max="1" width="3.140625" style="10" customWidth="1"/>
    <col min="2" max="2" width="8" style="10" customWidth="1"/>
    <col min="3" max="3" width="1.5703125" style="10" hidden="1" customWidth="1"/>
    <col min="4" max="4" width="30.140625" style="10" customWidth="1"/>
    <col min="5" max="5" width="18.28515625" style="10" customWidth="1"/>
    <col min="6" max="6" width="9.7109375" style="10" hidden="1" customWidth="1"/>
    <col min="7" max="7" width="11.7109375" style="10" customWidth="1"/>
    <col min="8" max="8" width="13.140625" style="10" customWidth="1"/>
    <col min="9" max="9" width="14.7109375" style="10" customWidth="1"/>
    <col min="10" max="10" width="15.85546875" style="10" customWidth="1"/>
    <col min="11" max="16384" width="9.7109375" style="10"/>
  </cols>
  <sheetData>
    <row r="1" spans="2:10" ht="15.75" customHeight="1">
      <c r="D1" s="230" t="s">
        <v>146</v>
      </c>
      <c r="E1" s="230"/>
      <c r="F1" s="230"/>
      <c r="G1" s="230"/>
      <c r="H1" s="230"/>
      <c r="I1" s="230"/>
      <c r="J1" s="230"/>
    </row>
    <row r="2" spans="2:10" ht="15.75" customHeight="1">
      <c r="D2" s="11" t="s">
        <v>147</v>
      </c>
      <c r="E2" s="11"/>
      <c r="F2" s="11"/>
      <c r="G2" s="11"/>
      <c r="H2" s="11"/>
      <c r="I2" s="11"/>
      <c r="J2" s="11"/>
    </row>
    <row r="3" spans="2:10" ht="4.5" customHeight="1"/>
    <row r="4" spans="2:10" ht="4.3499999999999996" customHeight="1">
      <c r="B4" s="231"/>
      <c r="C4" s="231"/>
      <c r="D4" s="231"/>
      <c r="E4" s="231"/>
      <c r="F4" s="231"/>
      <c r="G4" s="231"/>
      <c r="H4" s="231"/>
      <c r="I4" s="231"/>
      <c r="J4" s="231"/>
    </row>
    <row r="5" spans="2:10" ht="15.75" customHeight="1">
      <c r="B5" s="232" t="s">
        <v>148</v>
      </c>
      <c r="C5" s="232"/>
      <c r="D5" s="232"/>
      <c r="E5" s="232"/>
      <c r="F5" s="232"/>
      <c r="G5" s="232"/>
      <c r="H5" s="232"/>
      <c r="I5" s="232"/>
      <c r="J5" s="232"/>
    </row>
    <row r="6" spans="2:10" ht="15.75" customHeight="1">
      <c r="B6" s="148" t="s">
        <v>2</v>
      </c>
      <c r="C6" s="148"/>
      <c r="D6" s="148"/>
      <c r="E6" s="148"/>
      <c r="F6" s="148"/>
      <c r="G6" s="148"/>
      <c r="H6" s="148"/>
      <c r="I6" s="148"/>
      <c r="J6" s="148"/>
    </row>
    <row r="7" spans="2:10" ht="15" customHeight="1">
      <c r="B7" s="222" t="s">
        <v>149</v>
      </c>
      <c r="C7" s="222"/>
      <c r="D7" s="222"/>
      <c r="E7" s="222"/>
      <c r="F7" s="222"/>
      <c r="G7" s="222"/>
      <c r="H7" s="222"/>
      <c r="I7" s="222"/>
      <c r="J7" s="222"/>
    </row>
    <row r="8" spans="2:10" ht="15" customHeight="1">
      <c r="B8" s="221" t="s">
        <v>4</v>
      </c>
      <c r="C8" s="221"/>
      <c r="D8" s="221"/>
      <c r="E8" s="221"/>
      <c r="F8" s="221"/>
      <c r="G8" s="221"/>
      <c r="H8" s="221"/>
      <c r="I8" s="221"/>
      <c r="J8" s="221"/>
    </row>
    <row r="9" spans="2:10" ht="15" customHeight="1">
      <c r="B9" s="222" t="s">
        <v>150</v>
      </c>
      <c r="C9" s="222"/>
      <c r="D9" s="222"/>
      <c r="E9" s="222"/>
      <c r="F9" s="222"/>
      <c r="G9" s="222"/>
      <c r="H9" s="222"/>
      <c r="I9" s="222"/>
      <c r="J9" s="222"/>
    </row>
    <row r="10" spans="2:10" ht="10.5" customHeight="1">
      <c r="B10" s="223"/>
      <c r="C10" s="223"/>
      <c r="D10" s="223"/>
      <c r="E10" s="223"/>
      <c r="F10" s="223"/>
      <c r="G10" s="223"/>
      <c r="H10" s="223"/>
      <c r="I10" s="223"/>
      <c r="J10" s="223"/>
    </row>
    <row r="11" spans="2:10" ht="15" customHeight="1">
      <c r="B11" s="224" t="s">
        <v>151</v>
      </c>
      <c r="C11" s="224"/>
      <c r="D11" s="224"/>
      <c r="E11" s="224"/>
      <c r="F11" s="224"/>
      <c r="G11" s="224"/>
      <c r="H11" s="224"/>
      <c r="I11" s="224"/>
      <c r="J11" s="224"/>
    </row>
    <row r="12" spans="2:10" ht="3.75" customHeight="1">
      <c r="B12" s="223"/>
      <c r="C12" s="223"/>
      <c r="D12" s="223"/>
      <c r="E12" s="223"/>
      <c r="F12" s="223"/>
      <c r="G12" s="223"/>
      <c r="H12" s="223"/>
      <c r="I12" s="223"/>
      <c r="J12" s="223"/>
    </row>
    <row r="13" spans="2:10" ht="15" customHeight="1">
      <c r="B13" s="224" t="s">
        <v>7</v>
      </c>
      <c r="C13" s="224"/>
      <c r="D13" s="224"/>
      <c r="E13" s="224"/>
      <c r="F13" s="224"/>
      <c r="G13" s="224"/>
      <c r="H13" s="224"/>
      <c r="I13" s="224"/>
      <c r="J13" s="224"/>
    </row>
    <row r="14" spans="2:10" ht="7.5" customHeight="1">
      <c r="B14" s="12"/>
      <c r="C14" s="13"/>
      <c r="D14" s="13"/>
      <c r="E14" s="13"/>
      <c r="F14" s="13"/>
      <c r="G14" s="13"/>
      <c r="H14" s="13"/>
      <c r="I14" s="13"/>
      <c r="J14" s="13"/>
    </row>
    <row r="15" spans="2:10" ht="15" customHeight="1">
      <c r="B15" s="225" t="s">
        <v>289</v>
      </c>
      <c r="C15" s="225"/>
      <c r="D15" s="225"/>
      <c r="E15" s="225"/>
      <c r="F15" s="225"/>
      <c r="G15" s="225"/>
      <c r="H15" s="225"/>
      <c r="I15" s="225"/>
      <c r="J15" s="225"/>
    </row>
    <row r="16" spans="2:10" ht="15" customHeight="1">
      <c r="B16" s="223" t="s">
        <v>8</v>
      </c>
      <c r="C16" s="223"/>
      <c r="D16" s="223"/>
      <c r="E16" s="223"/>
      <c r="F16" s="223"/>
      <c r="G16" s="223"/>
      <c r="H16" s="223"/>
      <c r="I16" s="223"/>
      <c r="J16" s="223"/>
    </row>
    <row r="17" spans="2:10" s="13" customFormat="1" ht="15" customHeight="1">
      <c r="B17" s="226" t="s">
        <v>9</v>
      </c>
      <c r="C17" s="226"/>
      <c r="D17" s="226"/>
      <c r="E17" s="226"/>
      <c r="F17" s="226"/>
      <c r="G17" s="226"/>
      <c r="H17" s="226"/>
      <c r="I17" s="226"/>
      <c r="J17" s="226"/>
    </row>
    <row r="18" spans="2:10" s="14" customFormat="1" ht="50.1" customHeight="1">
      <c r="B18" s="227" t="s">
        <v>10</v>
      </c>
      <c r="C18" s="228"/>
      <c r="D18" s="227" t="s">
        <v>11</v>
      </c>
      <c r="E18" s="229"/>
      <c r="F18" s="229"/>
      <c r="G18" s="228"/>
      <c r="H18" s="120" t="s">
        <v>152</v>
      </c>
      <c r="I18" s="120" t="s">
        <v>153</v>
      </c>
      <c r="J18" s="120" t="s">
        <v>154</v>
      </c>
    </row>
    <row r="19" spans="2:10" s="14" customFormat="1" ht="19.5" customHeight="1">
      <c r="B19" s="121">
        <v>1</v>
      </c>
      <c r="C19" s="122"/>
      <c r="D19" s="218">
        <v>2</v>
      </c>
      <c r="E19" s="219"/>
      <c r="F19" s="219"/>
      <c r="G19" s="220"/>
      <c r="H19" s="123">
        <v>3</v>
      </c>
      <c r="I19" s="123">
        <v>4</v>
      </c>
      <c r="J19" s="123">
        <v>5</v>
      </c>
    </row>
    <row r="20" spans="2:10" ht="15.75" customHeight="1">
      <c r="B20" s="124" t="s">
        <v>15</v>
      </c>
      <c r="C20" s="125" t="s">
        <v>155</v>
      </c>
      <c r="D20" s="215" t="s">
        <v>156</v>
      </c>
      <c r="E20" s="216"/>
      <c r="F20" s="216"/>
      <c r="G20" s="217"/>
      <c r="H20" s="126"/>
      <c r="I20" s="127">
        <f>SUM(I21,I27)</f>
        <v>1152779.81</v>
      </c>
      <c r="J20" s="127"/>
    </row>
    <row r="21" spans="2:10" ht="15.75" customHeight="1">
      <c r="B21" s="123" t="s">
        <v>17</v>
      </c>
      <c r="C21" s="128" t="s">
        <v>157</v>
      </c>
      <c r="D21" s="212" t="s">
        <v>157</v>
      </c>
      <c r="E21" s="213"/>
      <c r="F21" s="213"/>
      <c r="G21" s="214"/>
      <c r="H21" s="129"/>
      <c r="I21" s="130">
        <f>SUM(I22:I26)</f>
        <v>1099247.07</v>
      </c>
      <c r="J21" s="130"/>
    </row>
    <row r="22" spans="2:10" ht="15.75" customHeight="1">
      <c r="B22" s="123" t="s">
        <v>19</v>
      </c>
      <c r="C22" s="128" t="s">
        <v>83</v>
      </c>
      <c r="D22" s="212" t="s">
        <v>158</v>
      </c>
      <c r="E22" s="213"/>
      <c r="F22" s="213"/>
      <c r="G22" s="214"/>
      <c r="H22" s="129"/>
      <c r="I22" s="131">
        <v>429559.97</v>
      </c>
      <c r="J22" s="131"/>
    </row>
    <row r="23" spans="2:10" ht="15.75" customHeight="1">
      <c r="B23" s="123" t="s">
        <v>22</v>
      </c>
      <c r="C23" s="132" t="s">
        <v>159</v>
      </c>
      <c r="D23" s="194" t="s">
        <v>160</v>
      </c>
      <c r="E23" s="195"/>
      <c r="F23" s="195"/>
      <c r="G23" s="196"/>
      <c r="H23" s="129"/>
      <c r="I23" s="131">
        <v>665889.47</v>
      </c>
      <c r="J23" s="131"/>
    </row>
    <row r="24" spans="2:10" ht="30.75" customHeight="1">
      <c r="B24" s="123" t="s">
        <v>24</v>
      </c>
      <c r="C24" s="128" t="s">
        <v>161</v>
      </c>
      <c r="D24" s="194" t="s">
        <v>162</v>
      </c>
      <c r="E24" s="195"/>
      <c r="F24" s="195"/>
      <c r="G24" s="196"/>
      <c r="H24" s="129"/>
      <c r="I24" s="131">
        <v>941.59</v>
      </c>
      <c r="J24" s="131"/>
    </row>
    <row r="25" spans="2:10" ht="15.75" customHeight="1">
      <c r="B25" s="123" t="s">
        <v>26</v>
      </c>
      <c r="C25" s="132" t="s">
        <v>163</v>
      </c>
      <c r="D25" s="194" t="s">
        <v>164</v>
      </c>
      <c r="E25" s="195"/>
      <c r="F25" s="195"/>
      <c r="G25" s="196"/>
      <c r="H25" s="129"/>
      <c r="I25" s="131" t="s">
        <v>21</v>
      </c>
      <c r="J25" s="131"/>
    </row>
    <row r="26" spans="2:10" ht="15.75" customHeight="1">
      <c r="B26" s="123" t="s">
        <v>165</v>
      </c>
      <c r="C26" s="132"/>
      <c r="D26" s="212" t="s">
        <v>166</v>
      </c>
      <c r="E26" s="213"/>
      <c r="F26" s="213"/>
      <c r="G26" s="214"/>
      <c r="H26" s="129"/>
      <c r="I26" s="131">
        <v>2856.04</v>
      </c>
      <c r="J26" s="131"/>
    </row>
    <row r="27" spans="2:10" ht="15.75" customHeight="1">
      <c r="B27" s="133" t="s">
        <v>28</v>
      </c>
      <c r="C27" s="128" t="s">
        <v>167</v>
      </c>
      <c r="D27" s="194" t="s">
        <v>168</v>
      </c>
      <c r="E27" s="195"/>
      <c r="F27" s="195"/>
      <c r="G27" s="196"/>
      <c r="H27" s="129" t="s">
        <v>283</v>
      </c>
      <c r="I27" s="130">
        <f>SUM(I28,I32,I35,I36,I37,I38)</f>
        <v>53532.74</v>
      </c>
      <c r="J27" s="130"/>
    </row>
    <row r="28" spans="2:10" ht="15.75" customHeight="1">
      <c r="B28" s="134" t="s">
        <v>30</v>
      </c>
      <c r="C28" s="135"/>
      <c r="D28" s="15" t="s">
        <v>169</v>
      </c>
      <c r="E28" s="136"/>
      <c r="F28" s="136"/>
      <c r="G28" s="137"/>
      <c r="H28" s="129"/>
      <c r="I28" s="130">
        <f>SUM(I29:I31)</f>
        <v>0</v>
      </c>
      <c r="J28" s="130"/>
    </row>
    <row r="29" spans="2:10" ht="15.75" customHeight="1">
      <c r="B29" s="138" t="s">
        <v>170</v>
      </c>
      <c r="C29" s="128"/>
      <c r="D29" s="139" t="s">
        <v>171</v>
      </c>
      <c r="E29" s="136"/>
      <c r="F29" s="136"/>
      <c r="G29" s="137"/>
      <c r="H29" s="129"/>
      <c r="I29" s="130" t="s">
        <v>21</v>
      </c>
      <c r="J29" s="130"/>
    </row>
    <row r="30" spans="2:10" ht="15.75" customHeight="1">
      <c r="B30" s="123" t="s">
        <v>172</v>
      </c>
      <c r="C30" s="128"/>
      <c r="D30" s="139" t="s">
        <v>173</v>
      </c>
      <c r="E30" s="136"/>
      <c r="F30" s="136"/>
      <c r="G30" s="137"/>
      <c r="H30" s="129"/>
      <c r="I30" s="130" t="s">
        <v>21</v>
      </c>
      <c r="J30" s="130"/>
    </row>
    <row r="31" spans="2:10" ht="15.75" customHeight="1">
      <c r="B31" s="133" t="s">
        <v>174</v>
      </c>
      <c r="C31" s="128"/>
      <c r="D31" s="139" t="s">
        <v>175</v>
      </c>
      <c r="E31" s="136"/>
      <c r="F31" s="136"/>
      <c r="G31" s="137"/>
      <c r="H31" s="129"/>
      <c r="I31" s="130" t="s">
        <v>21</v>
      </c>
      <c r="J31" s="130"/>
    </row>
    <row r="32" spans="2:10" ht="15.75" customHeight="1">
      <c r="B32" s="134" t="s">
        <v>32</v>
      </c>
      <c r="C32" s="135"/>
      <c r="D32" s="139" t="s">
        <v>176</v>
      </c>
      <c r="E32" s="136"/>
      <c r="F32" s="136"/>
      <c r="G32" s="137"/>
      <c r="H32" s="129"/>
      <c r="I32" s="130">
        <f>SUM(I33:I34)</f>
        <v>52674.99</v>
      </c>
      <c r="J32" s="130"/>
    </row>
    <row r="33" spans="2:10" ht="30.75" customHeight="1">
      <c r="B33" s="138" t="s">
        <v>177</v>
      </c>
      <c r="C33" s="128"/>
      <c r="D33" s="212" t="s">
        <v>178</v>
      </c>
      <c r="E33" s="213"/>
      <c r="F33" s="213"/>
      <c r="G33" s="214"/>
      <c r="H33" s="129"/>
      <c r="I33" s="130">
        <v>0</v>
      </c>
      <c r="J33" s="130"/>
    </row>
    <row r="34" spans="2:10" ht="15.75" customHeight="1">
      <c r="B34" s="123" t="s">
        <v>179</v>
      </c>
      <c r="C34" s="128"/>
      <c r="D34" s="212" t="s">
        <v>180</v>
      </c>
      <c r="E34" s="213"/>
      <c r="F34" s="213"/>
      <c r="G34" s="214"/>
      <c r="H34" s="129"/>
      <c r="I34" s="130">
        <v>52674.99</v>
      </c>
      <c r="J34" s="130"/>
    </row>
    <row r="35" spans="2:10" ht="15.75" customHeight="1">
      <c r="B35" s="123" t="s">
        <v>34</v>
      </c>
      <c r="C35" s="128"/>
      <c r="D35" s="212" t="s">
        <v>181</v>
      </c>
      <c r="E35" s="213"/>
      <c r="F35" s="213"/>
      <c r="G35" s="214"/>
      <c r="H35" s="129"/>
      <c r="I35" s="130" t="s">
        <v>21</v>
      </c>
      <c r="J35" s="130"/>
    </row>
    <row r="36" spans="2:10" ht="15.75" customHeight="1">
      <c r="B36" s="123" t="s">
        <v>36</v>
      </c>
      <c r="C36" s="128"/>
      <c r="D36" s="212" t="s">
        <v>182</v>
      </c>
      <c r="E36" s="213"/>
      <c r="F36" s="213"/>
      <c r="G36" s="214"/>
      <c r="H36" s="129"/>
      <c r="I36" s="130">
        <v>0</v>
      </c>
      <c r="J36" s="130"/>
    </row>
    <row r="37" spans="2:10" ht="15.75" customHeight="1">
      <c r="B37" s="123" t="s">
        <v>38</v>
      </c>
      <c r="C37" s="128"/>
      <c r="D37" s="212" t="s">
        <v>183</v>
      </c>
      <c r="E37" s="213"/>
      <c r="F37" s="213"/>
      <c r="G37" s="214"/>
      <c r="H37" s="129"/>
      <c r="I37" s="130">
        <v>857.75</v>
      </c>
      <c r="J37" s="130"/>
    </row>
    <row r="38" spans="2:10" ht="15.75" customHeight="1">
      <c r="B38" s="123" t="s">
        <v>40</v>
      </c>
      <c r="C38" s="128"/>
      <c r="D38" s="212" t="s">
        <v>184</v>
      </c>
      <c r="E38" s="213"/>
      <c r="F38" s="213"/>
      <c r="G38" s="214"/>
      <c r="H38" s="129"/>
      <c r="I38" s="130" t="s">
        <v>21</v>
      </c>
      <c r="J38" s="130"/>
    </row>
    <row r="39" spans="2:10" ht="15.75" customHeight="1">
      <c r="B39" s="124" t="s">
        <v>54</v>
      </c>
      <c r="C39" s="125" t="s">
        <v>185</v>
      </c>
      <c r="D39" s="215" t="s">
        <v>186</v>
      </c>
      <c r="E39" s="216"/>
      <c r="F39" s="216"/>
      <c r="G39" s="217"/>
      <c r="H39" s="126" t="s">
        <v>284</v>
      </c>
      <c r="I39" s="127">
        <f>SUM(I40,I43,I47,I48,I49,I50,I51,I52,I53,I54)</f>
        <v>1140733.51</v>
      </c>
      <c r="J39" s="127"/>
    </row>
    <row r="40" spans="2:10" ht="15.75" customHeight="1">
      <c r="B40" s="123" t="s">
        <v>187</v>
      </c>
      <c r="C40" s="128" t="s">
        <v>188</v>
      </c>
      <c r="D40" s="194" t="s">
        <v>189</v>
      </c>
      <c r="E40" s="195"/>
      <c r="F40" s="195"/>
      <c r="G40" s="196"/>
      <c r="H40" s="129"/>
      <c r="I40" s="131">
        <f>SUM(I41:I42)</f>
        <v>957714.57</v>
      </c>
      <c r="J40" s="131"/>
    </row>
    <row r="41" spans="2:10" ht="15.75" customHeight="1">
      <c r="B41" s="123" t="s">
        <v>190</v>
      </c>
      <c r="C41" s="128" t="s">
        <v>191</v>
      </c>
      <c r="D41" s="194" t="s">
        <v>192</v>
      </c>
      <c r="E41" s="195"/>
      <c r="F41" s="195"/>
      <c r="G41" s="196"/>
      <c r="H41" s="129"/>
      <c r="I41" s="131">
        <v>957714.57</v>
      </c>
      <c r="J41" s="131"/>
    </row>
    <row r="42" spans="2:10" ht="15.75" customHeight="1">
      <c r="B42" s="123" t="s">
        <v>193</v>
      </c>
      <c r="C42" s="128" t="s">
        <v>194</v>
      </c>
      <c r="D42" s="194" t="s">
        <v>195</v>
      </c>
      <c r="E42" s="195"/>
      <c r="F42" s="195"/>
      <c r="G42" s="196"/>
      <c r="H42" s="129"/>
      <c r="I42" s="131" t="s">
        <v>21</v>
      </c>
      <c r="J42" s="131"/>
    </row>
    <row r="43" spans="2:10" ht="15.75" customHeight="1">
      <c r="B43" s="123" t="s">
        <v>196</v>
      </c>
      <c r="C43" s="128" t="s">
        <v>197</v>
      </c>
      <c r="D43" s="212" t="s">
        <v>198</v>
      </c>
      <c r="E43" s="213"/>
      <c r="F43" s="213"/>
      <c r="G43" s="214"/>
      <c r="H43" s="129"/>
      <c r="I43" s="131">
        <f>SUM(I44:I46)</f>
        <v>96376.95</v>
      </c>
      <c r="J43" s="131"/>
    </row>
    <row r="44" spans="2:10" ht="15.75" customHeight="1">
      <c r="B44" s="123" t="s">
        <v>199</v>
      </c>
      <c r="C44" s="128" t="s">
        <v>200</v>
      </c>
      <c r="D44" s="212" t="s">
        <v>201</v>
      </c>
      <c r="E44" s="213"/>
      <c r="F44" s="213"/>
      <c r="G44" s="214"/>
      <c r="H44" s="129"/>
      <c r="I44" s="131">
        <v>96376.95</v>
      </c>
      <c r="J44" s="131"/>
    </row>
    <row r="45" spans="2:10" ht="15.75" customHeight="1">
      <c r="B45" s="123" t="s">
        <v>202</v>
      </c>
      <c r="C45" s="128" t="s">
        <v>203</v>
      </c>
      <c r="D45" s="212" t="s">
        <v>204</v>
      </c>
      <c r="E45" s="213"/>
      <c r="F45" s="213"/>
      <c r="G45" s="214"/>
      <c r="H45" s="129"/>
      <c r="I45" s="131" t="s">
        <v>21</v>
      </c>
      <c r="J45" s="131"/>
    </row>
    <row r="46" spans="2:10" ht="15.75" customHeight="1">
      <c r="B46" s="123" t="s">
        <v>205</v>
      </c>
      <c r="C46" s="128" t="s">
        <v>206</v>
      </c>
      <c r="D46" s="212" t="s">
        <v>207</v>
      </c>
      <c r="E46" s="213"/>
      <c r="F46" s="213"/>
      <c r="G46" s="214"/>
      <c r="H46" s="129"/>
      <c r="I46" s="131" t="s">
        <v>21</v>
      </c>
      <c r="J46" s="131"/>
    </row>
    <row r="47" spans="2:10" ht="15.75" customHeight="1">
      <c r="B47" s="123" t="s">
        <v>208</v>
      </c>
      <c r="C47" s="128" t="s">
        <v>209</v>
      </c>
      <c r="D47" s="194" t="s">
        <v>210</v>
      </c>
      <c r="E47" s="195"/>
      <c r="F47" s="195"/>
      <c r="G47" s="196"/>
      <c r="H47" s="129"/>
      <c r="I47" s="131">
        <v>86641.99</v>
      </c>
      <c r="J47" s="131"/>
    </row>
    <row r="48" spans="2:10" ht="15.75" customHeight="1">
      <c r="B48" s="123" t="s">
        <v>211</v>
      </c>
      <c r="C48" s="128" t="s">
        <v>212</v>
      </c>
      <c r="D48" s="212" t="s">
        <v>213</v>
      </c>
      <c r="E48" s="213"/>
      <c r="F48" s="213"/>
      <c r="G48" s="214"/>
      <c r="H48" s="129"/>
      <c r="I48" s="131" t="s">
        <v>21</v>
      </c>
      <c r="J48" s="131"/>
    </row>
    <row r="49" spans="2:10" ht="15.75" customHeight="1">
      <c r="B49" s="123" t="s">
        <v>214</v>
      </c>
      <c r="C49" s="128" t="s">
        <v>215</v>
      </c>
      <c r="D49" s="194" t="s">
        <v>216</v>
      </c>
      <c r="E49" s="195"/>
      <c r="F49" s="195"/>
      <c r="G49" s="196"/>
      <c r="H49" s="129"/>
      <c r="I49" s="131" t="s">
        <v>21</v>
      </c>
      <c r="J49" s="131"/>
    </row>
    <row r="50" spans="2:10" ht="15.75" customHeight="1">
      <c r="B50" s="123" t="s">
        <v>217</v>
      </c>
      <c r="C50" s="128" t="s">
        <v>218</v>
      </c>
      <c r="D50" s="194" t="s">
        <v>219</v>
      </c>
      <c r="E50" s="195"/>
      <c r="F50" s="195"/>
      <c r="G50" s="196"/>
      <c r="H50" s="129"/>
      <c r="I50" s="131" t="s">
        <v>21</v>
      </c>
      <c r="J50" s="131"/>
    </row>
    <row r="51" spans="2:10" ht="15.75" customHeight="1">
      <c r="B51" s="123" t="s">
        <v>220</v>
      </c>
      <c r="C51" s="128" t="s">
        <v>221</v>
      </c>
      <c r="D51" s="194" t="s">
        <v>222</v>
      </c>
      <c r="E51" s="195"/>
      <c r="F51" s="195"/>
      <c r="G51" s="196"/>
      <c r="H51" s="129"/>
      <c r="I51" s="131" t="s">
        <v>21</v>
      </c>
      <c r="J51" s="131"/>
    </row>
    <row r="52" spans="2:10" ht="31.5" customHeight="1">
      <c r="B52" s="123" t="s">
        <v>223</v>
      </c>
      <c r="C52" s="128" t="s">
        <v>224</v>
      </c>
      <c r="D52" s="194" t="s">
        <v>225</v>
      </c>
      <c r="E52" s="195"/>
      <c r="F52" s="195"/>
      <c r="G52" s="196"/>
      <c r="H52" s="129"/>
      <c r="I52" s="131" t="s">
        <v>21</v>
      </c>
      <c r="J52" s="131"/>
    </row>
    <row r="53" spans="2:10" ht="15.75" customHeight="1">
      <c r="B53" s="123" t="s">
        <v>226</v>
      </c>
      <c r="C53" s="128" t="s">
        <v>227</v>
      </c>
      <c r="D53" s="197" t="s">
        <v>228</v>
      </c>
      <c r="E53" s="198"/>
      <c r="F53" s="198"/>
      <c r="G53" s="199"/>
      <c r="H53" s="129"/>
      <c r="I53" s="131" t="s">
        <v>21</v>
      </c>
      <c r="J53" s="131"/>
    </row>
    <row r="54" spans="2:10" ht="32.1" customHeight="1">
      <c r="B54" s="123" t="s">
        <v>229</v>
      </c>
      <c r="C54" s="128"/>
      <c r="D54" s="200" t="s">
        <v>230</v>
      </c>
      <c r="E54" s="201"/>
      <c r="F54" s="201"/>
      <c r="G54" s="202"/>
      <c r="H54" s="129"/>
      <c r="I54" s="131" t="s">
        <v>21</v>
      </c>
      <c r="J54" s="131"/>
    </row>
    <row r="55" spans="2:10" ht="15.75" customHeight="1">
      <c r="B55" s="140" t="s">
        <v>56</v>
      </c>
      <c r="C55" s="141" t="s">
        <v>231</v>
      </c>
      <c r="D55" s="203" t="s">
        <v>232</v>
      </c>
      <c r="E55" s="204"/>
      <c r="F55" s="204"/>
      <c r="G55" s="205"/>
      <c r="H55" s="140"/>
      <c r="I55" s="142">
        <f>I20-I39</f>
        <v>12046.300000000047</v>
      </c>
      <c r="J55" s="142"/>
    </row>
    <row r="56" spans="2:10" ht="32.25" customHeight="1">
      <c r="B56" s="140" t="s">
        <v>233</v>
      </c>
      <c r="C56" s="143" t="s">
        <v>234</v>
      </c>
      <c r="D56" s="206" t="s">
        <v>235</v>
      </c>
      <c r="E56" s="207"/>
      <c r="F56" s="207"/>
      <c r="G56" s="208"/>
      <c r="H56" s="144"/>
      <c r="I56" s="142" t="s">
        <v>21</v>
      </c>
      <c r="J56" s="142"/>
    </row>
    <row r="57" spans="2:10" ht="15.75" customHeight="1">
      <c r="B57" s="140" t="s">
        <v>80</v>
      </c>
      <c r="C57" s="141" t="s">
        <v>236</v>
      </c>
      <c r="D57" s="203" t="s">
        <v>236</v>
      </c>
      <c r="E57" s="204"/>
      <c r="F57" s="204"/>
      <c r="G57" s="205"/>
      <c r="H57" s="144"/>
      <c r="I57" s="145" t="s">
        <v>21</v>
      </c>
      <c r="J57" s="145"/>
    </row>
    <row r="58" spans="2:10" ht="15.75" customHeight="1">
      <c r="B58" s="140" t="s">
        <v>92</v>
      </c>
      <c r="C58" s="143" t="s">
        <v>237</v>
      </c>
      <c r="D58" s="209" t="s">
        <v>237</v>
      </c>
      <c r="E58" s="210"/>
      <c r="F58" s="210"/>
      <c r="G58" s="211"/>
      <c r="H58" s="144"/>
      <c r="I58" s="145" t="s">
        <v>21</v>
      </c>
      <c r="J58" s="145"/>
    </row>
    <row r="59" spans="2:10" ht="15.75" customHeight="1">
      <c r="B59" s="140" t="s">
        <v>118</v>
      </c>
      <c r="C59" s="141" t="s">
        <v>238</v>
      </c>
      <c r="D59" s="203" t="s">
        <v>238</v>
      </c>
      <c r="E59" s="204"/>
      <c r="F59" s="204"/>
      <c r="G59" s="205"/>
      <c r="H59" s="144"/>
      <c r="I59" s="142">
        <f>SUM(I55,I56,I57,I58)</f>
        <v>12046.300000000047</v>
      </c>
      <c r="J59" s="142"/>
    </row>
    <row r="60" spans="2:10" ht="11.1" customHeight="1">
      <c r="B60" s="193" t="s">
        <v>239</v>
      </c>
      <c r="C60" s="193"/>
      <c r="D60" s="193"/>
      <c r="E60" s="193"/>
      <c r="F60" s="193"/>
      <c r="G60" s="193"/>
      <c r="H60" s="193"/>
      <c r="I60" s="193"/>
      <c r="J60" s="193"/>
    </row>
    <row r="61" spans="2:10" ht="27.75" customHeight="1">
      <c r="B61" s="191" t="s">
        <v>285</v>
      </c>
      <c r="C61" s="191"/>
      <c r="D61" s="191"/>
      <c r="E61" s="191"/>
      <c r="F61" s="191"/>
      <c r="G61" s="191"/>
      <c r="H61" s="16"/>
      <c r="I61" s="192" t="s">
        <v>272</v>
      </c>
      <c r="J61" s="192"/>
    </row>
    <row r="62" spans="2:10" s="13" customFormat="1" ht="18.75" customHeight="1">
      <c r="B62" s="189" t="s">
        <v>240</v>
      </c>
      <c r="C62" s="189"/>
      <c r="D62" s="189"/>
      <c r="E62" s="189"/>
      <c r="F62" s="189"/>
      <c r="G62" s="189"/>
      <c r="H62" s="17" t="s">
        <v>142</v>
      </c>
      <c r="I62" s="190" t="s">
        <v>143</v>
      </c>
      <c r="J62" s="190"/>
    </row>
    <row r="63" spans="2:10" s="13" customFormat="1" ht="15" customHeight="1">
      <c r="B63" s="191" t="s">
        <v>273</v>
      </c>
      <c r="C63" s="191"/>
      <c r="D63" s="191"/>
      <c r="E63" s="191"/>
      <c r="F63" s="191"/>
      <c r="G63" s="191"/>
      <c r="H63" s="18"/>
      <c r="I63" s="192" t="s">
        <v>144</v>
      </c>
      <c r="J63" s="192"/>
    </row>
    <row r="64" spans="2:10" s="13" customFormat="1" ht="15.6" customHeight="1">
      <c r="B64" s="189" t="s">
        <v>241</v>
      </c>
      <c r="C64" s="189"/>
      <c r="D64" s="189"/>
      <c r="E64" s="189"/>
      <c r="F64" s="189"/>
      <c r="G64" s="189"/>
      <c r="H64" s="17" t="s">
        <v>242</v>
      </c>
      <c r="I64" s="190" t="s">
        <v>143</v>
      </c>
      <c r="J64" s="190"/>
    </row>
  </sheetData>
  <mergeCells count="61">
    <mergeCell ref="D1:J1"/>
    <mergeCell ref="B4:J4"/>
    <mergeCell ref="B5:J5"/>
    <mergeCell ref="B6:J6"/>
    <mergeCell ref="B7:J7"/>
    <mergeCell ref="D19:G19"/>
    <mergeCell ref="B8:J8"/>
    <mergeCell ref="B9:J9"/>
    <mergeCell ref="B10:J10"/>
    <mergeCell ref="B11:J11"/>
    <mergeCell ref="B12:J12"/>
    <mergeCell ref="B13:J13"/>
    <mergeCell ref="B15:J15"/>
    <mergeCell ref="B16:J16"/>
    <mergeCell ref="B17:J17"/>
    <mergeCell ref="B18:C18"/>
    <mergeCell ref="D18:G18"/>
    <mergeCell ref="D36:G36"/>
    <mergeCell ref="D20:G20"/>
    <mergeCell ref="D21:G21"/>
    <mergeCell ref="D22:G22"/>
    <mergeCell ref="D23:G23"/>
    <mergeCell ref="D24:G24"/>
    <mergeCell ref="D25:G25"/>
    <mergeCell ref="D26:G26"/>
    <mergeCell ref="D27:G27"/>
    <mergeCell ref="D33:G33"/>
    <mergeCell ref="D34:G34"/>
    <mergeCell ref="D35:G35"/>
    <mergeCell ref="D48:G48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B60:J60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B64:G64"/>
    <mergeCell ref="I64:J64"/>
    <mergeCell ref="B61:G61"/>
    <mergeCell ref="I61:J61"/>
    <mergeCell ref="B62:G62"/>
    <mergeCell ref="I62:J62"/>
    <mergeCell ref="B63:G63"/>
    <mergeCell ref="I63:J63"/>
  </mergeCells>
  <pageMargins left="0.31496062992125984" right="0.11811023622047245" top="0.15748031496062992" bottom="0.15748031496062992" header="0" footer="0.31496062992125984"/>
  <pageSetup paperSize="9" scale="70" orientation="portrait" horizontalDpi="360" verticalDpi="36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DB833-FE1C-4502-BD99-BEF3C5163E55}">
  <sheetPr>
    <pageSetUpPr fitToPage="1"/>
  </sheetPr>
  <dimension ref="A1:P28"/>
  <sheetViews>
    <sheetView tabSelected="1" workbookViewId="0">
      <selection activeCell="P4" sqref="P4"/>
    </sheetView>
  </sheetViews>
  <sheetFormatPr defaultColWidth="9.7109375" defaultRowHeight="18.75" customHeight="1"/>
  <cols>
    <col min="1" max="1" width="9.7109375" style="11"/>
    <col min="2" max="2" width="6" style="19" customWidth="1"/>
    <col min="3" max="3" width="32.85546875" style="11" customWidth="1"/>
    <col min="4" max="11" width="15.7109375" style="11" customWidth="1"/>
    <col min="12" max="12" width="13.140625" style="11" customWidth="1"/>
    <col min="13" max="14" width="15.7109375" style="11" customWidth="1"/>
    <col min="15" max="15" width="20.28515625" style="11" customWidth="1"/>
    <col min="16" max="16384" width="9.7109375" style="11"/>
  </cols>
  <sheetData>
    <row r="1" spans="2:15" ht="31.5" customHeight="1">
      <c r="K1" s="20"/>
      <c r="L1" s="149" t="s">
        <v>243</v>
      </c>
      <c r="M1" s="149"/>
      <c r="N1" s="149"/>
    </row>
    <row r="2" spans="2:15" ht="18.75" customHeight="1">
      <c r="L2" s="11" t="s">
        <v>244</v>
      </c>
    </row>
    <row r="3" spans="2:15" ht="18.75" customHeight="1">
      <c r="B3" s="150" t="s">
        <v>245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2:15" ht="18.75" customHeight="1">
      <c r="B4" s="26"/>
      <c r="C4" s="26"/>
      <c r="D4" s="26"/>
      <c r="E4" s="26"/>
      <c r="F4" s="148" t="s">
        <v>2</v>
      </c>
      <c r="G4" s="148"/>
      <c r="H4" s="148"/>
      <c r="I4" s="148"/>
      <c r="J4" s="37"/>
      <c r="K4" s="37"/>
      <c r="L4" s="37"/>
      <c r="M4" s="37"/>
      <c r="N4" s="37"/>
    </row>
    <row r="5" spans="2:15" ht="18.75" customHeight="1">
      <c r="B5" s="150" t="s">
        <v>246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</row>
    <row r="6" spans="2:15" ht="18.75" customHeight="1">
      <c r="G6" s="11" t="s">
        <v>7</v>
      </c>
    </row>
    <row r="7" spans="2:15" ht="18.75" customHeight="1">
      <c r="B7" s="151" t="s">
        <v>10</v>
      </c>
      <c r="C7" s="151" t="s">
        <v>247</v>
      </c>
      <c r="D7" s="151" t="s">
        <v>248</v>
      </c>
      <c r="E7" s="153" t="s">
        <v>249</v>
      </c>
      <c r="F7" s="154"/>
      <c r="G7" s="154"/>
      <c r="H7" s="154"/>
      <c r="I7" s="154"/>
      <c r="J7" s="154"/>
      <c r="K7" s="154"/>
      <c r="L7" s="154"/>
      <c r="M7" s="155"/>
      <c r="N7" s="151" t="s">
        <v>250</v>
      </c>
    </row>
    <row r="8" spans="2:15" ht="78.75" customHeight="1">
      <c r="B8" s="152"/>
      <c r="C8" s="152"/>
      <c r="D8" s="152"/>
      <c r="E8" s="27" t="s">
        <v>286</v>
      </c>
      <c r="F8" s="27" t="s">
        <v>251</v>
      </c>
      <c r="G8" s="27" t="s">
        <v>252</v>
      </c>
      <c r="H8" s="27" t="s">
        <v>253</v>
      </c>
      <c r="I8" s="27" t="s">
        <v>254</v>
      </c>
      <c r="J8" s="28" t="s">
        <v>255</v>
      </c>
      <c r="K8" s="27" t="s">
        <v>256</v>
      </c>
      <c r="L8" s="27" t="s">
        <v>257</v>
      </c>
      <c r="M8" s="29" t="s">
        <v>258</v>
      </c>
      <c r="N8" s="152"/>
    </row>
    <row r="9" spans="2:15" ht="18.75" customHeight="1">
      <c r="B9" s="30">
        <v>1</v>
      </c>
      <c r="C9" s="30">
        <v>2</v>
      </c>
      <c r="D9" s="30">
        <v>3</v>
      </c>
      <c r="E9" s="30">
        <v>4</v>
      </c>
      <c r="F9" s="30">
        <v>5</v>
      </c>
      <c r="G9" s="30">
        <v>6</v>
      </c>
      <c r="H9" s="30">
        <v>7</v>
      </c>
      <c r="I9" s="30">
        <v>8</v>
      </c>
      <c r="J9" s="30">
        <v>9</v>
      </c>
      <c r="K9" s="30">
        <v>10</v>
      </c>
      <c r="L9" s="31" t="s">
        <v>259</v>
      </c>
      <c r="M9" s="30">
        <v>12</v>
      </c>
      <c r="N9" s="30">
        <v>13</v>
      </c>
    </row>
    <row r="10" spans="2:15" ht="18.75" customHeight="1">
      <c r="B10" s="32" t="s">
        <v>15</v>
      </c>
      <c r="C10" s="33" t="s">
        <v>260</v>
      </c>
      <c r="D10" s="34">
        <f t="shared" ref="D10:M10" si="0">SUM(D11:D12)</f>
        <v>30320.87</v>
      </c>
      <c r="E10" s="34">
        <f t="shared" si="0"/>
        <v>429681.71</v>
      </c>
      <c r="F10" s="34">
        <f t="shared" si="0"/>
        <v>0</v>
      </c>
      <c r="G10" s="34">
        <f t="shared" si="0"/>
        <v>0</v>
      </c>
      <c r="H10" s="34">
        <f t="shared" si="0"/>
        <v>0</v>
      </c>
      <c r="I10" s="34">
        <f t="shared" si="0"/>
        <v>0</v>
      </c>
      <c r="J10" s="34">
        <f t="shared" si="0"/>
        <v>-429559.97000000003</v>
      </c>
      <c r="K10" s="34">
        <f t="shared" si="0"/>
        <v>0</v>
      </c>
      <c r="L10" s="34">
        <f t="shared" si="0"/>
        <v>-112</v>
      </c>
      <c r="M10" s="34">
        <f t="shared" si="0"/>
        <v>0</v>
      </c>
      <c r="N10" s="34">
        <f t="shared" ref="N10:N24" si="1">SUM(D10:M10)</f>
        <v>30330.609999999986</v>
      </c>
      <c r="O10" s="21"/>
    </row>
    <row r="11" spans="2:15" ht="18.75" customHeight="1">
      <c r="B11" s="30" t="s">
        <v>17</v>
      </c>
      <c r="C11" s="35" t="s">
        <v>261</v>
      </c>
      <c r="D11" s="38">
        <v>30320.87</v>
      </c>
      <c r="E11" s="38">
        <v>0</v>
      </c>
      <c r="F11" s="38">
        <v>15107.77</v>
      </c>
      <c r="G11" s="38" t="s">
        <v>21</v>
      </c>
      <c r="H11" s="38" t="s">
        <v>21</v>
      </c>
      <c r="I11" s="38" t="s">
        <v>21</v>
      </c>
      <c r="J11" s="38">
        <v>-15098.03</v>
      </c>
      <c r="K11" s="38" t="s">
        <v>21</v>
      </c>
      <c r="L11" s="38" t="s">
        <v>21</v>
      </c>
      <c r="M11" s="38">
        <v>0</v>
      </c>
      <c r="N11" s="38">
        <f t="shared" si="1"/>
        <v>30330.61</v>
      </c>
      <c r="O11" s="22"/>
    </row>
    <row r="12" spans="2:15" ht="18.75" customHeight="1">
      <c r="B12" s="30" t="s">
        <v>28</v>
      </c>
      <c r="C12" s="35" t="s">
        <v>262</v>
      </c>
      <c r="D12" s="38">
        <v>0</v>
      </c>
      <c r="E12" s="38">
        <v>429681.71</v>
      </c>
      <c r="F12" s="38">
        <v>-15107.77</v>
      </c>
      <c r="G12" s="38" t="s">
        <v>21</v>
      </c>
      <c r="H12" s="38" t="s">
        <v>21</v>
      </c>
      <c r="I12" s="38" t="s">
        <v>21</v>
      </c>
      <c r="J12" s="38">
        <v>-414461.94</v>
      </c>
      <c r="K12" s="38" t="s">
        <v>21</v>
      </c>
      <c r="L12" s="38">
        <v>-112</v>
      </c>
      <c r="M12" s="38">
        <v>0</v>
      </c>
      <c r="N12" s="38">
        <f t="shared" si="1"/>
        <v>0</v>
      </c>
      <c r="O12" s="21"/>
    </row>
    <row r="13" spans="2:15" ht="18.75" customHeight="1">
      <c r="B13" s="32" t="s">
        <v>54</v>
      </c>
      <c r="C13" s="33" t="s">
        <v>263</v>
      </c>
      <c r="D13" s="34">
        <f t="shared" ref="D13:M13" si="2">SUM(D14:D15)</f>
        <v>2008126.0699999998</v>
      </c>
      <c r="E13" s="34">
        <f t="shared" si="2"/>
        <v>587325.44000000006</v>
      </c>
      <c r="F13" s="34">
        <f t="shared" si="2"/>
        <v>0</v>
      </c>
      <c r="G13" s="34">
        <f t="shared" si="2"/>
        <v>0</v>
      </c>
      <c r="H13" s="34">
        <f t="shared" si="2"/>
        <v>0</v>
      </c>
      <c r="I13" s="34">
        <f t="shared" si="2"/>
        <v>0</v>
      </c>
      <c r="J13" s="34">
        <f t="shared" si="2"/>
        <v>-664932.98</v>
      </c>
      <c r="K13" s="34">
        <f t="shared" si="2"/>
        <v>0</v>
      </c>
      <c r="L13" s="34">
        <f t="shared" si="2"/>
        <v>0</v>
      </c>
      <c r="M13" s="34">
        <f t="shared" si="2"/>
        <v>0</v>
      </c>
      <c r="N13" s="34">
        <f t="shared" si="1"/>
        <v>1930518.5299999998</v>
      </c>
      <c r="O13" s="21"/>
    </row>
    <row r="14" spans="2:15" ht="18.75" customHeight="1">
      <c r="B14" s="30" t="s">
        <v>264</v>
      </c>
      <c r="C14" s="35" t="s">
        <v>261</v>
      </c>
      <c r="D14" s="38">
        <v>2007372.4</v>
      </c>
      <c r="E14" s="38">
        <v>21566.54</v>
      </c>
      <c r="F14" s="38" t="s">
        <v>21</v>
      </c>
      <c r="G14" s="38" t="s">
        <v>21</v>
      </c>
      <c r="H14" s="38" t="s">
        <v>21</v>
      </c>
      <c r="I14" s="38" t="s">
        <v>21</v>
      </c>
      <c r="J14" s="38">
        <v>-99683.61</v>
      </c>
      <c r="K14" s="38" t="s">
        <v>21</v>
      </c>
      <c r="L14" s="38" t="s">
        <v>21</v>
      </c>
      <c r="M14" s="38">
        <v>0</v>
      </c>
      <c r="N14" s="38">
        <f t="shared" si="1"/>
        <v>1929255.3299999998</v>
      </c>
      <c r="O14" s="21"/>
    </row>
    <row r="15" spans="2:15" ht="18.75" customHeight="1">
      <c r="B15" s="30" t="s">
        <v>196</v>
      </c>
      <c r="C15" s="35" t="s">
        <v>262</v>
      </c>
      <c r="D15" s="38">
        <v>753.67</v>
      </c>
      <c r="E15" s="38">
        <v>565758.9</v>
      </c>
      <c r="F15" s="38" t="s">
        <v>21</v>
      </c>
      <c r="G15" s="38" t="s">
        <v>21</v>
      </c>
      <c r="H15" s="38" t="s">
        <v>21</v>
      </c>
      <c r="I15" s="38" t="s">
        <v>21</v>
      </c>
      <c r="J15" s="38">
        <v>-565249.37</v>
      </c>
      <c r="K15" s="38" t="s">
        <v>21</v>
      </c>
      <c r="L15" s="38" t="s">
        <v>21</v>
      </c>
      <c r="M15" s="38">
        <v>0</v>
      </c>
      <c r="N15" s="38">
        <f t="shared" si="1"/>
        <v>1263.2000000000698</v>
      </c>
      <c r="O15" s="21"/>
    </row>
    <row r="16" spans="2:15" ht="47.25" customHeight="1">
      <c r="B16" s="32" t="s">
        <v>56</v>
      </c>
      <c r="C16" s="33" t="s">
        <v>265</v>
      </c>
      <c r="D16" s="34">
        <f t="shared" ref="D16:M16" si="3">SUM(D17:D18)</f>
        <v>0</v>
      </c>
      <c r="E16" s="34">
        <f t="shared" si="3"/>
        <v>941.59</v>
      </c>
      <c r="F16" s="34">
        <f t="shared" si="3"/>
        <v>0</v>
      </c>
      <c r="G16" s="34">
        <f t="shared" si="3"/>
        <v>0</v>
      </c>
      <c r="H16" s="34">
        <f t="shared" si="3"/>
        <v>0</v>
      </c>
      <c r="I16" s="34">
        <f t="shared" si="3"/>
        <v>0</v>
      </c>
      <c r="J16" s="34">
        <f t="shared" si="3"/>
        <v>-941.59</v>
      </c>
      <c r="K16" s="34">
        <f t="shared" si="3"/>
        <v>0</v>
      </c>
      <c r="L16" s="34">
        <f t="shared" si="3"/>
        <v>0</v>
      </c>
      <c r="M16" s="34">
        <f t="shared" si="3"/>
        <v>0</v>
      </c>
      <c r="N16" s="34">
        <f t="shared" si="1"/>
        <v>0</v>
      </c>
      <c r="O16" s="21"/>
    </row>
    <row r="17" spans="1:16" ht="18.75" customHeight="1">
      <c r="B17" s="30" t="s">
        <v>58</v>
      </c>
      <c r="C17" s="35" t="s">
        <v>261</v>
      </c>
      <c r="D17" s="38">
        <v>0</v>
      </c>
      <c r="E17" s="38">
        <v>0</v>
      </c>
      <c r="F17" s="38">
        <v>941.59</v>
      </c>
      <c r="G17" s="38" t="s">
        <v>21</v>
      </c>
      <c r="H17" s="38" t="s">
        <v>21</v>
      </c>
      <c r="I17" s="38" t="s">
        <v>21</v>
      </c>
      <c r="J17" s="38">
        <v>-941.59</v>
      </c>
      <c r="K17" s="36" t="s">
        <v>21</v>
      </c>
      <c r="L17" s="36" t="s">
        <v>21</v>
      </c>
      <c r="M17" s="36" t="s">
        <v>21</v>
      </c>
      <c r="N17" s="36">
        <f t="shared" si="1"/>
        <v>0</v>
      </c>
      <c r="O17" s="21"/>
    </row>
    <row r="18" spans="1:16" ht="18.75" customHeight="1">
      <c r="B18" s="30" t="s">
        <v>60</v>
      </c>
      <c r="C18" s="35" t="s">
        <v>262</v>
      </c>
      <c r="D18" s="38" t="s">
        <v>21</v>
      </c>
      <c r="E18" s="38">
        <v>941.59</v>
      </c>
      <c r="F18" s="38">
        <v>-941.59</v>
      </c>
      <c r="G18" s="38" t="s">
        <v>21</v>
      </c>
      <c r="H18" s="38" t="s">
        <v>21</v>
      </c>
      <c r="I18" s="38" t="s">
        <v>21</v>
      </c>
      <c r="J18" s="38" t="s">
        <v>21</v>
      </c>
      <c r="K18" s="36" t="s">
        <v>21</v>
      </c>
      <c r="L18" s="36" t="s">
        <v>21</v>
      </c>
      <c r="M18" s="36" t="s">
        <v>21</v>
      </c>
      <c r="N18" s="36">
        <f t="shared" si="1"/>
        <v>0</v>
      </c>
      <c r="O18" s="21"/>
    </row>
    <row r="19" spans="1:16" ht="30.75" customHeight="1">
      <c r="B19" s="32" t="s">
        <v>78</v>
      </c>
      <c r="C19" s="33" t="s">
        <v>266</v>
      </c>
      <c r="D19" s="34">
        <f t="shared" ref="D19:M19" si="4">SUM(D20:D21)</f>
        <v>0</v>
      </c>
      <c r="E19" s="34">
        <f t="shared" si="4"/>
        <v>0</v>
      </c>
      <c r="F19" s="34">
        <f t="shared" si="4"/>
        <v>0</v>
      </c>
      <c r="G19" s="34">
        <f t="shared" si="4"/>
        <v>0</v>
      </c>
      <c r="H19" s="34">
        <f t="shared" si="4"/>
        <v>0</v>
      </c>
      <c r="I19" s="34">
        <f t="shared" si="4"/>
        <v>0</v>
      </c>
      <c r="J19" s="34">
        <f t="shared" si="4"/>
        <v>0</v>
      </c>
      <c r="K19" s="34">
        <f t="shared" si="4"/>
        <v>0</v>
      </c>
      <c r="L19" s="34">
        <f t="shared" si="4"/>
        <v>0</v>
      </c>
      <c r="M19" s="34">
        <f t="shared" si="4"/>
        <v>0</v>
      </c>
      <c r="N19" s="34">
        <f t="shared" si="1"/>
        <v>0</v>
      </c>
      <c r="O19" s="21"/>
    </row>
    <row r="20" spans="1:16" ht="18.75" customHeight="1">
      <c r="B20" s="30" t="s">
        <v>267</v>
      </c>
      <c r="C20" s="35" t="s">
        <v>261</v>
      </c>
      <c r="D20" s="36" t="s">
        <v>21</v>
      </c>
      <c r="E20" s="36" t="s">
        <v>21</v>
      </c>
      <c r="F20" s="36" t="s">
        <v>21</v>
      </c>
      <c r="G20" s="36" t="s">
        <v>21</v>
      </c>
      <c r="H20" s="36" t="s">
        <v>21</v>
      </c>
      <c r="I20" s="36" t="s">
        <v>21</v>
      </c>
      <c r="J20" s="36" t="s">
        <v>21</v>
      </c>
      <c r="K20" s="36" t="s">
        <v>21</v>
      </c>
      <c r="L20" s="36" t="s">
        <v>21</v>
      </c>
      <c r="M20" s="36" t="s">
        <v>21</v>
      </c>
      <c r="N20" s="36">
        <f t="shared" si="1"/>
        <v>0</v>
      </c>
      <c r="O20" s="21"/>
    </row>
    <row r="21" spans="1:16" ht="18.75" customHeight="1">
      <c r="B21" s="30" t="s">
        <v>268</v>
      </c>
      <c r="C21" s="35" t="s">
        <v>262</v>
      </c>
      <c r="D21" s="36" t="s">
        <v>21</v>
      </c>
      <c r="E21" s="36" t="s">
        <v>21</v>
      </c>
      <c r="F21" s="36" t="s">
        <v>21</v>
      </c>
      <c r="G21" s="36" t="s">
        <v>21</v>
      </c>
      <c r="H21" s="36" t="s">
        <v>21</v>
      </c>
      <c r="I21" s="36" t="s">
        <v>21</v>
      </c>
      <c r="J21" s="36" t="s">
        <v>21</v>
      </c>
      <c r="K21" s="36" t="s">
        <v>21</v>
      </c>
      <c r="L21" s="36" t="s">
        <v>21</v>
      </c>
      <c r="M21" s="36" t="s">
        <v>21</v>
      </c>
      <c r="N21" s="36">
        <f t="shared" si="1"/>
        <v>0</v>
      </c>
      <c r="O21" s="21"/>
    </row>
    <row r="22" spans="1:16" ht="31.5" customHeight="1">
      <c r="B22" s="32" t="s">
        <v>80</v>
      </c>
      <c r="C22" s="33" t="s">
        <v>269</v>
      </c>
      <c r="D22" s="34">
        <f t="shared" ref="D22:M22" si="5">SUM(D23:D24)</f>
        <v>8676.7099999999991</v>
      </c>
      <c r="E22" s="34">
        <f t="shared" si="5"/>
        <v>84.9</v>
      </c>
      <c r="F22" s="34">
        <f t="shared" si="5"/>
        <v>0</v>
      </c>
      <c r="G22" s="34">
        <f t="shared" si="5"/>
        <v>2771.14</v>
      </c>
      <c r="H22" s="34">
        <f t="shared" si="5"/>
        <v>0</v>
      </c>
      <c r="I22" s="34">
        <f t="shared" si="5"/>
        <v>0</v>
      </c>
      <c r="J22" s="34">
        <f t="shared" si="5"/>
        <v>-2856.04</v>
      </c>
      <c r="K22" s="34">
        <f t="shared" si="5"/>
        <v>0</v>
      </c>
      <c r="L22" s="34">
        <f t="shared" si="5"/>
        <v>0</v>
      </c>
      <c r="M22" s="34">
        <f t="shared" si="5"/>
        <v>0</v>
      </c>
      <c r="N22" s="34">
        <f t="shared" si="1"/>
        <v>8676.7099999999991</v>
      </c>
      <c r="O22" s="21"/>
    </row>
    <row r="23" spans="1:16" ht="18.75" customHeight="1">
      <c r="B23" s="30" t="s">
        <v>17</v>
      </c>
      <c r="C23" s="35" t="s">
        <v>261</v>
      </c>
      <c r="D23" s="38">
        <v>89.9</v>
      </c>
      <c r="E23" s="38">
        <v>0</v>
      </c>
      <c r="F23" s="38" t="s">
        <v>21</v>
      </c>
      <c r="G23" s="38">
        <v>2771.14</v>
      </c>
      <c r="H23" s="38" t="s">
        <v>21</v>
      </c>
      <c r="I23" s="38" t="s">
        <v>21</v>
      </c>
      <c r="J23" s="38">
        <v>-2856.04</v>
      </c>
      <c r="K23" s="38" t="s">
        <v>21</v>
      </c>
      <c r="L23" s="38" t="s">
        <v>21</v>
      </c>
      <c r="M23" s="38" t="s">
        <v>21</v>
      </c>
      <c r="N23" s="38">
        <f t="shared" si="1"/>
        <v>5</v>
      </c>
      <c r="O23" s="22"/>
    </row>
    <row r="24" spans="1:16" ht="18.75" customHeight="1">
      <c r="B24" s="30" t="s">
        <v>28</v>
      </c>
      <c r="C24" s="35" t="s">
        <v>262</v>
      </c>
      <c r="D24" s="38">
        <v>8586.81</v>
      </c>
      <c r="E24" s="38">
        <v>84.9</v>
      </c>
      <c r="F24" s="38" t="s">
        <v>21</v>
      </c>
      <c r="G24" s="38" t="s">
        <v>21</v>
      </c>
      <c r="H24" s="38" t="s">
        <v>21</v>
      </c>
      <c r="I24" s="38" t="s">
        <v>21</v>
      </c>
      <c r="J24" s="38" t="s">
        <v>21</v>
      </c>
      <c r="K24" s="38" t="s">
        <v>21</v>
      </c>
      <c r="L24" s="38" t="s">
        <v>21</v>
      </c>
      <c r="M24" s="38" t="s">
        <v>21</v>
      </c>
      <c r="N24" s="38">
        <f t="shared" si="1"/>
        <v>8671.7099999999991</v>
      </c>
      <c r="O24" s="21"/>
    </row>
    <row r="25" spans="1:16" ht="18.75" customHeight="1">
      <c r="B25" s="32" t="s">
        <v>92</v>
      </c>
      <c r="C25" s="33" t="s">
        <v>270</v>
      </c>
      <c r="D25" s="34">
        <f t="shared" ref="D25:N25" si="6">SUM(D10,D13,D16,D19,D22)</f>
        <v>2047123.65</v>
      </c>
      <c r="E25" s="34">
        <f t="shared" si="6"/>
        <v>1018033.6400000001</v>
      </c>
      <c r="F25" s="34">
        <f t="shared" si="6"/>
        <v>0</v>
      </c>
      <c r="G25" s="34">
        <f t="shared" si="6"/>
        <v>2771.14</v>
      </c>
      <c r="H25" s="34">
        <f t="shared" si="6"/>
        <v>0</v>
      </c>
      <c r="I25" s="34">
        <f t="shared" si="6"/>
        <v>0</v>
      </c>
      <c r="J25" s="34">
        <f t="shared" si="6"/>
        <v>-1098290.58</v>
      </c>
      <c r="K25" s="34">
        <f t="shared" si="6"/>
        <v>0</v>
      </c>
      <c r="L25" s="34">
        <f t="shared" si="6"/>
        <v>-112</v>
      </c>
      <c r="M25" s="34">
        <f t="shared" si="6"/>
        <v>0</v>
      </c>
      <c r="N25" s="34">
        <f t="shared" si="6"/>
        <v>1969525.8499999996</v>
      </c>
      <c r="O25" s="21"/>
    </row>
    <row r="26" spans="1:16" ht="18.75" customHeight="1">
      <c r="B26" s="146" t="s">
        <v>287</v>
      </c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</row>
    <row r="27" spans="1:16" customFormat="1" ht="93" customHeight="1">
      <c r="A27" s="3"/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P27" s="3"/>
    </row>
    <row r="28" spans="1:16" s="23" customFormat="1" ht="18.75" customHeight="1">
      <c r="A28" s="3"/>
    </row>
  </sheetData>
  <mergeCells count="10">
    <mergeCell ref="B26:N27"/>
    <mergeCell ref="F4:I4"/>
    <mergeCell ref="L1:N1"/>
    <mergeCell ref="B3:N3"/>
    <mergeCell ref="B5:N5"/>
    <mergeCell ref="B7:B8"/>
    <mergeCell ref="C7:C8"/>
    <mergeCell ref="D7:D8"/>
    <mergeCell ref="E7:M7"/>
    <mergeCell ref="N7:N8"/>
  </mergeCells>
  <pageMargins left="0.19685039370078741" right="0.19685039370078741" top="0.15748031496062992" bottom="0.15748031496062992" header="0" footer="0"/>
  <pageSetup paperSize="9" scale="66" orientation="landscape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20VSAFAS 2pr</vt:lpstr>
      <vt:lpstr>FBA!Print_Titles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Renata Zažeckienė</cp:lastModifiedBy>
  <cp:lastPrinted>2026-07-27T08:01:14Z</cp:lastPrinted>
  <dcterms:created xsi:type="dcterms:W3CDTF">2009-07-20T14:30:53Z</dcterms:created>
  <dcterms:modified xsi:type="dcterms:W3CDTF">2026-07-27T08:01:26Z</dcterms:modified>
</cp:coreProperties>
</file>