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zaz\Desktop\SAULUTĖ\"/>
    </mc:Choice>
  </mc:AlternateContent>
  <xr:revisionPtr revIDLastSave="0" documentId="13_ncr:1_{E063E678-2605-4AAE-8D20-800C6A9AB35B}" xr6:coauthVersionLast="47" xr6:coauthVersionMax="47" xr10:uidLastSave="{00000000-0000-0000-0000-000000000000}"/>
  <bookViews>
    <workbookView xWindow="-120" yWindow="-120" windowWidth="29040" windowHeight="15840" activeTab="2" xr2:uid="{28675DE3-2E6F-40C1-9801-E2DC7CD70358}"/>
  </bookViews>
  <sheets>
    <sheet name="FBA" sheetId="2" r:id="rId1"/>
    <sheet name="VRA" sheetId="3" r:id="rId2"/>
    <sheet name="20 VSAFAS 4 pr" sheetId="1" r:id="rId3"/>
  </sheets>
  <definedNames>
    <definedName name="_xlnm.Print_Titles" localSheetId="2">'20 VSAFAS 4 pr'!$10:$12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3" l="1"/>
  <c r="I47" i="3"/>
  <c r="I46" i="3"/>
  <c r="I54" i="3" s="1"/>
  <c r="I56" i="3" s="1"/>
  <c r="J31" i="3"/>
  <c r="J46" i="3" s="1"/>
  <c r="J54" i="3" s="1"/>
  <c r="J56" i="3" s="1"/>
  <c r="I31" i="3"/>
  <c r="J28" i="3"/>
  <c r="I28" i="3"/>
  <c r="J22" i="3"/>
  <c r="I22" i="3"/>
  <c r="J21" i="3"/>
  <c r="I21" i="3"/>
  <c r="H90" i="2"/>
  <c r="G90" i="2"/>
  <c r="H86" i="2"/>
  <c r="G86" i="2"/>
  <c r="H84" i="2"/>
  <c r="G84" i="2"/>
  <c r="H75" i="2"/>
  <c r="H69" i="2" s="1"/>
  <c r="H64" i="2" s="1"/>
  <c r="G75" i="2"/>
  <c r="G69" i="2" s="1"/>
  <c r="G64" i="2" s="1"/>
  <c r="H65" i="2"/>
  <c r="G65" i="2"/>
  <c r="H59" i="2"/>
  <c r="H94" i="2" s="1"/>
  <c r="G59" i="2"/>
  <c r="G94" i="2" s="1"/>
  <c r="H49" i="2"/>
  <c r="H41" i="2" s="1"/>
  <c r="G49" i="2"/>
  <c r="H42" i="2"/>
  <c r="G42" i="2"/>
  <c r="G41" i="2"/>
  <c r="H27" i="2"/>
  <c r="G27" i="2"/>
  <c r="H21" i="2"/>
  <c r="G21" i="2"/>
  <c r="H20" i="2"/>
  <c r="G20" i="2"/>
  <c r="G58" i="2" s="1"/>
  <c r="N24" i="1"/>
  <c r="N23" i="1"/>
  <c r="M22" i="1"/>
  <c r="L22" i="1"/>
  <c r="K22" i="1"/>
  <c r="J22" i="1"/>
  <c r="I22" i="1"/>
  <c r="H22" i="1"/>
  <c r="G22" i="1"/>
  <c r="F22" i="1"/>
  <c r="E22" i="1"/>
  <c r="D22" i="1"/>
  <c r="N21" i="1"/>
  <c r="N20" i="1"/>
  <c r="M19" i="1"/>
  <c r="L19" i="1"/>
  <c r="K19" i="1"/>
  <c r="J19" i="1"/>
  <c r="I19" i="1"/>
  <c r="H19" i="1"/>
  <c r="G19" i="1"/>
  <c r="F19" i="1"/>
  <c r="E19" i="1"/>
  <c r="D19" i="1"/>
  <c r="N18" i="1"/>
  <c r="N17" i="1"/>
  <c r="M16" i="1"/>
  <c r="L16" i="1"/>
  <c r="K16" i="1"/>
  <c r="J16" i="1"/>
  <c r="I16" i="1"/>
  <c r="H16" i="1"/>
  <c r="G16" i="1"/>
  <c r="F16" i="1"/>
  <c r="E16" i="1"/>
  <c r="D16" i="1"/>
  <c r="N15" i="1"/>
  <c r="N14" i="1"/>
  <c r="M13" i="1"/>
  <c r="M25" i="1" s="1"/>
  <c r="L13" i="1"/>
  <c r="L25" i="1" s="1"/>
  <c r="K13" i="1"/>
  <c r="K25" i="1" s="1"/>
  <c r="J13" i="1"/>
  <c r="J25" i="1" s="1"/>
  <c r="I13" i="1"/>
  <c r="H13" i="1"/>
  <c r="H25" i="1" s="1"/>
  <c r="G13" i="1"/>
  <c r="G25" i="1" s="1"/>
  <c r="F13" i="1"/>
  <c r="F25" i="1" s="1"/>
  <c r="E13" i="1"/>
  <c r="D13" i="1"/>
  <c r="H58" i="2" l="1"/>
  <c r="I25" i="1"/>
  <c r="N13" i="1"/>
  <c r="N16" i="1"/>
  <c r="N19" i="1"/>
  <c r="N22" i="1"/>
  <c r="E25" i="1"/>
  <c r="D25" i="1"/>
  <c r="N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189008AA-0872-4A8E-A05B-52EB6BAC6057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E3AB70F1-9960-428C-94DC-014D313B77A7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0A8EB1E4-93E7-4209-8222-6CAA05FA1D69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4907F93B-458F-4625-BBF5-3FC286563D80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CF56C889-0C2C-4429-9DF4-833CD17C37AC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D15CEE40-3FD1-4996-A6FF-E335FD3869B3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E48BFF70-11D7-4197-A21A-1B18F21AE879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A80D702B-6860-45DC-AF4E-1DDD611B1D92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 xr:uid="{EA08CFC7-D2E6-445B-9BC3-C2913CE68147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 xr:uid="{434F6047-7B69-40E0-AB69-BBE16F39A756}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 xr:uid="{FFC8A42C-14E3-4E75-8883-364F2DE1F4AC}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 xr:uid="{5EE4423E-D557-4840-86D8-069C7E097F9A}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 xr:uid="{EC9A7A01-9375-4C11-A8FA-4BA66BF2FAD2}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 xr:uid="{8DE25E80-EEE8-47AA-8A37-72F3611DD296}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 xr:uid="{816DD5FA-B9AF-4645-9D1F-33272CAD60D2}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 xr:uid="{E28E042E-3260-4A27-ACBA-3AEBFCE3DA5D}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 xr:uid="{5DA5F1C7-0225-4EE3-B61C-5FCA9361839C}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 xr:uid="{859D6491-AA5A-4EFB-9A79-46A6222311D4}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 xr:uid="{CEEF3BA0-0431-424F-B90B-C9F88E68A728}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 xr:uid="{B6875019-AE3C-4640-822E-825C170B88D6}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 xr:uid="{3D4F1288-4000-4774-BCAF-4B3B347A510C}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 xr:uid="{4EFE9F90-FE9E-4DF2-A003-F0914778FFF4}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 xr:uid="{78A13E86-2A84-4E6C-92F0-9EBED6F1CB4B}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 xr:uid="{1BA4824F-DA9C-43CB-B143-42283B238DD6}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 xr:uid="{ED32CCEE-C760-4448-9317-E4FF2DCAEA91}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 xr:uid="{FB943165-A528-4AE0-889F-63BEB3ED4677}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 xr:uid="{2114400F-88C9-4E66-88FC-2BCDCAED99CC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84BA8782-5B66-4C17-8461-3AB2650C24EE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A904890E-A3E3-4934-94A9-E777FADBB274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B0AFA6E8-6CD4-4427-BECC-C4CC7C2D8E28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1E781EF9-BE24-4B40-84EC-7041C4CB8788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35AB7939-4305-40AB-B090-FADA0B6408D7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85FB73BF-96CA-42B3-9356-EFCDFAB92E1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73A8909C-4D1B-47FD-BDAB-E082E4B5C7E9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C2A30C84-9027-430E-8385-ED7B75917DD5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A4572941-5E92-4C63-8F0C-350FCC31EA19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63BEB446-5E7D-4A92-A90A-FAD210E70B29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A2E37105-5FEF-424C-BF6B-5FC175F74E01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025BB29A-AF66-4C84-AD5F-848365ADE4DF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5F0E2E15-A646-4735-8A43-1881D00313D2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E5E5E0BD-1F96-47DC-987B-0B3643B5986A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028DEC9E-92AB-46EB-8BA9-E29B52FC42F4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9D70EADD-86CD-48B2-8168-A54BD79F2A9E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6F8C5478-CB3F-4E6C-B1E1-5ADC775C1AD2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CFEB22A9-665B-46AE-AAA0-BABFC1E611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FAB07D36-8E2A-4AF8-9EBC-A1D13B3E8EF2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D42AC23A-5EAE-48BC-920C-A5B0290C79E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1218E920-ACFC-4F8E-9852-200887BEDB9E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14F123AE-7177-43A6-834B-BDD6A75160CF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8A2537E0-71E8-4571-9E8C-EDDF3B835423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1DDC1464-E542-46B3-AB7B-F11831A0EEE8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FD5C9517-6D37-45F0-87F4-EBDCEDBD3EDF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34BD32D1-887F-421C-943C-BFC1CC5714A1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2B52062F-9558-4655-A00D-7238F59983FB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AB134371-585F-489D-B01C-1197A0A96D2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0385F302-8EA1-4D5E-8866-90BE235A8927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75FA7331-5433-4536-B73E-467E5D0935F7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ADE0091F-D7C7-4E6F-91E2-A34766BC8A02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5205895B-0A63-44D2-B4FD-E7C112256BDD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229A99D6-BDA3-4AAC-8C6D-259B4083D60C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141C96FD-29AB-4297-9DF1-E7B722C2B7A4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6AD3DBCF-5B64-438A-A74F-7F728DEF3878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F64A95A6-3C09-4C38-B2C7-8CE006A9378B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C9E659F6-EF86-4BB3-A18D-80692E9D52BA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DF14DA79-EF54-421F-A8C7-496FE4DEA045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05BB0AE0-2050-4719-A55B-CBF04183D5F3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94B49726-39A3-4DC9-BB32-C531A09D12DA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13F4A268-7FE8-44FA-A917-2B6CE473BC7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33460997-DCE3-4374-BC50-11F555BA331D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1E4FB0F7-A5B6-4FDE-9D58-A3C109C333F9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90F16DA3-2BFA-4C69-AC5E-2252DF384CDB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4774C4D6-1398-4290-82B0-79E292C73AB6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94C0B478-4EFC-4E26-9AC4-4A1B63D7DF1E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C4E74EE3-4944-403E-B739-1DA2D890F8F4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D03245D4-31A0-4E96-BCA3-14B2AC38D827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4153EABC-3D95-4B43-B943-166067CF2F6E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727C9CBD-6233-4974-8AC7-5A931146A535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E7CDAD41-5677-4A82-A634-8487AA31A0D8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0D420C56-7B20-46A0-B80A-DC7BA0F27353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61D14B9C-7316-4214-BBBA-4A630270EB2E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3E438681-0068-4CF6-94AA-9D486DC84139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74F4CC86-A5B8-4A31-B0B9-042EC9606464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E8C39B85-8DD3-4C90-BE34-A3792DB6AED4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70B66767-B3F5-44C3-A0CD-B46AE9F64F69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764D986B-CEFD-4302-B97F-62F31C7EE23F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88B56963-F7AB-43FB-BAAC-C10BAFD9BD74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CAA51748-B43D-4E0A-83DB-9C0D38FA3C8F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37738FD8-D1DA-4A8C-A34C-B7D5F3EAF624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16759E73-A591-42B4-BDF8-37119F46A98D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A3BFF673-69F5-484B-BDC9-D0B1F41B9559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4BA5F766-B412-4675-8D54-4B34894873C5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7E7B43FD-66D0-478C-8BC1-FCD23E7F9453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E1AF348B-CFAE-476E-BE9A-05CE72CA71A2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AAB09619-F290-4156-86A7-A0EB67A61DE1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90AD0197-EAF3-4496-9766-16BF7A8F281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4DFFB8FF-97C9-4CBE-B836-93358D8818B6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9FF3E1D0-B89B-435F-A159-6A1AAB09F9B8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BF57BAA1-5DBC-4657-BDF9-4176B53BF606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FB942249-3C27-44EC-B894-E8DD4F05B6BD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B6CAD76A-8828-4777-BB0E-2A87EB07EF58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26BEF73E-0A67-45E0-AA20-D5FE81544D87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7DADCCF4-1EF0-459B-936C-45A9542C9373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47046501-D513-4993-98A4-56E15059A52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C87913B0-A4A2-465B-9F4D-3A9A8845C85E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E1988A62-3596-43E9-AD5E-54C1C7FA856D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D9BEC2A8-A6CD-423E-8A1D-35ECE06DA52B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7E87C2CF-27C7-47A6-8DAF-9D5ADA98DF0E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<sst xmlns="http://schemas.openxmlformats.org/spreadsheetml/2006/main" count="517" uniqueCount="279">
  <si>
    <t/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</si>
  <si>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</si>
  <si>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</si>
  <si>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</si>
  <si>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</si>
  <si>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</si>
  <si>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</si>
  <si>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</si>
  <si>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</si>
  <si>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</si>
  <si>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</si>
  <si>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</si>
  <si>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</si>
  <si>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</si>
  <si>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</si>
  <si>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</si>
  <si>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</si>
  <si>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</si>
  <si>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</si>
  <si>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</si>
  <si>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</si>
  <si>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</si>
  <si>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</si>
  <si>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</si>
  <si>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</si>
  <si>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0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</si>
  <si>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</si>
  <si>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</si>
  <si>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</si>
  <si>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</si>
  <si>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</si>
  <si>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</si>
  <si>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</si>
  <si>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</si>
  <si>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</si>
  <si>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</si>
  <si>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</si>
  <si>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</si>
  <si>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</si>
  <si>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</si>
  <si>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</si>
  <si>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</si>
  <si>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</si>
  <si>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</si>
  <si>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</si>
  <si>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</si>
  <si>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 - darželis "Saulutė"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</si>
  <si>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</si>
  <si>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Įm.k.191789357 Vingio 4, Gargždai</t>
  </si>
  <si>
    <t>(viešojo sektoriaus subjekto, parengusio finansinės būklės ataskaitą (konsoliduotąją finansinės būklės ataskaitą), kodas, adresas)</t>
  </si>
  <si>
    <t>FINANSINĖS BŪKLĖS ATASKAITA</t>
  </si>
  <si>
    <t>PAGAL  2025-03-31 D. DUOMENIS</t>
  </si>
  <si>
    <t>(data)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</si>
  <si>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</si>
  <si>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</si>
  <si>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</si>
  <si>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</si>
  <si>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</si>
  <si>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</si>
  <si>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</si>
  <si>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</si>
  <si>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</si>
  <si>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</si>
  <si>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</si>
  <si>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</si>
  <si>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</si>
  <si>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</si>
  <si>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</si>
  <si>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</si>
  <si>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</si>
  <si>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</si>
  <si>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</si>
  <si>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</si>
  <si>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</si>
  <si>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</si>
  <si>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</si>
  <si>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</si>
  <si>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</si>
  <si>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</si>
  <si>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</si>
  <si>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</si>
  <si>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</si>
  <si>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</si>
  <si>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</si>
  <si>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</si>
  <si>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</si>
  <si>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</si>
  <si>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</si>
  <si>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</si>
  <si>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</si>
  <si>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</si>
  <si>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</si>
  <si>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</si>
  <si>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</si>
  <si>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</si>
  <si>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</si>
  <si>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</si>
  <si>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</si>
  <si>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</si>
  <si>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</si>
  <si>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</si>
  <si>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</si>
  <si>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</si>
  <si>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</si>
  <si>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</si>
  <si>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</si>
  <si>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</si>
  <si>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</si>
  <si>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</si>
  <si>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</si>
  <si>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</si>
  <si>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</si>
  <si>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</si>
  <si>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</si>
  <si>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</si>
  <si>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</si>
  <si>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</si>
  <si>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</si>
  <si>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</si>
  <si>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</si>
  <si>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</si>
  <si>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</si>
  <si>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</si>
  <si>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</si>
  <si>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</si>
  <si>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</si>
  <si>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</si>
  <si>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</si>
  <si>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</si>
  <si>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</si>
  <si>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</si>
  <si>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</si>
  <si>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</si>
  <si>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</si>
  <si>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</si>
  <si>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</si>
  <si>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</si>
  <si>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</si>
  <si>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</si>
  <si>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</si>
  <si>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</si>
  <si>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</si>
  <si>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</si>
  <si>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</si>
  <si>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</si>
  <si>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</si>
  <si>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</si>
  <si>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</si>
  <si>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</si>
  <si>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</si>
  <si>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</si>
  <si>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</si>
  <si>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</si>
  <si>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</si>
  <si>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</si>
  <si>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</si>
  <si>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</si>
  <si>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</si>
  <si>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</si>
  <si>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</si>
  <si>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</si>
  <si>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</si>
  <si>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</si>
  <si>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</si>
  <si>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</si>
  <si>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</si>
  <si>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</si>
  <si>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</si>
  <si>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</si>
  <si>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</si>
  <si>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</si>
  <si>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</si>
  <si>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</si>
  <si>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</si>
  <si>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Lina Petrauskienė</t>
  </si>
  <si>
    <t>(viešojo sektoriaus subjekto vadovo arba jo įgalioto administracijos vadovo pareigų pavadinimas)</t>
  </si>
  <si>
    <t>(parašas)</t>
  </si>
  <si>
    <t>(vardas ir pavardė)</t>
  </si>
  <si>
    <t xml:space="preserve">________________________________________________________                                     </t>
  </si>
  <si>
    <t>Viktorija Kaprizkina</t>
  </si>
  <si>
    <t xml:space="preserve">(ataskaitą parengusio asmens pareigų pavadinimas)                   </t>
  </si>
  <si>
    <t xml:space="preserve">Pateikimo valiuta ir tikslumas: eurais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</si>
  <si>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</si>
  <si>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</si>
  <si>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</si>
  <si>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</si>
  <si>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</si>
  <si>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</si>
  <si>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</si>
  <si>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Pateikimo valiuta ir tikslumas: eurais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</si>
  <si>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</si>
  <si>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</si>
  <si>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</si>
  <si>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</si>
  <si>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</si>
  <si>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</si>
  <si>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</si>
  <si>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</si>
  <si>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</si>
  <si>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</si>
  <si>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</si>
  <si>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</si>
  <si>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</si>
  <si>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</si>
  <si>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</si>
  <si>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</si>
  <si>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</si>
  <si>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</si>
  <si>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</si>
  <si>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</si>
  <si>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</si>
  <si>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</si>
  <si>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</si>
  <si>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</si>
  <si>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</si>
  <si>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</si>
  <si>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</si>
  <si>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</si>
  <si>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</si>
  <si>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</si>
  <si>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</si>
  <si>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</si>
  <si>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</si>
  <si>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</si>
  <si>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</si>
  <si>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</si>
  <si>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</si>
  <si>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</si>
  <si>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</si>
  <si>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</si>
  <si>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</si>
  <si>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</si>
  <si>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</si>
  <si>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</si>
  <si>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</si>
  <si>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</si>
  <si>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</si>
  <si>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</si>
  <si>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</si>
  <si>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</si>
  <si>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</si>
  <si>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</si>
  <si>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</si>
  <si>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</si>
  <si>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</si>
  <si>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</si>
  <si>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</si>
  <si>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</si>
  <si>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</si>
  <si>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</si>
  <si>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</si>
  <si>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</si>
  <si>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</si>
  <si>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</si>
  <si>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</si>
  <si>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</si>
  <si>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</si>
  <si>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</si>
  <si>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</si>
  <si>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</si>
  <si>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</si>
  <si>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</si>
  <si>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</si>
  <si>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</si>
  <si>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</si>
  <si>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</si>
  <si>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>P03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</si>
  <si>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</si>
  <si>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</si>
  <si>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</si>
  <si>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</si>
  <si>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</si>
  <si>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</si>
  <si>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</si>
  <si>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</si>
  <si>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</si>
  <si>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</si>
  <si>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</si>
  <si>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2025-04-24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</si>
</sst>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trike/>
      <sz val="11"/>
      <name val="Times New Roman"/>
      <family val="1"/>
      <charset val="186"/>
    </font>
    <font>
      <b/>
      <sz val="9"/>
      <color indexed="8"/>
      <name val="Tahoma"/>
      <family val="2"/>
      <charset val="186"/>
    </font>
    <font>
      <sz val="9"/>
      <name val="Arial"/>
      <family val="2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family val="2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  <family val="2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0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left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4" fontId="22" fillId="0" borderId="1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 applyProtection="1"/>
    <xf numFmtId="0" fontId="24" fillId="0" borderId="0" xfId="0" applyFont="1"/>
    <xf numFmtId="0" fontId="20" fillId="34" borderId="0" xfId="0" applyFont="1" applyFill="1" applyAlignment="1">
      <alignment vertical="center" wrapText="1"/>
    </xf>
    <xf numFmtId="0" fontId="20" fillId="34" borderId="0" xfId="0" applyFont="1" applyFill="1" applyBorder="1" applyAlignment="1">
      <alignment vertical="center" wrapText="1"/>
    </xf>
    <xf numFmtId="0" fontId="20" fillId="34" borderId="0" xfId="0" applyFont="1" applyFill="1" applyAlignment="1">
      <alignment vertical="center"/>
    </xf>
    <xf numFmtId="0" fontId="27" fillId="0" borderId="0" xfId="0" applyFont="1"/>
    <xf numFmtId="0" fontId="29" fillId="34" borderId="0" xfId="0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0" fontId="30" fillId="34" borderId="0" xfId="0" applyFont="1" applyFill="1" applyAlignment="1">
      <alignment vertical="center" wrapText="1"/>
    </xf>
    <xf numFmtId="0" fontId="20" fillId="34" borderId="0" xfId="0" applyFont="1" applyFill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9" fontId="29" fillId="34" borderId="20" xfId="0" applyNumberFormat="1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left" vertical="center"/>
    </xf>
    <xf numFmtId="0" fontId="29" fillId="34" borderId="20" xfId="0" applyFont="1" applyFill="1" applyBorder="1" applyAlignment="1">
      <alignment horizontal="left" vertical="center"/>
    </xf>
    <xf numFmtId="0" fontId="29" fillId="34" borderId="20" xfId="0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horizontal="center" vertical="center" wrapText="1"/>
    </xf>
    <xf numFmtId="2" fontId="29" fillId="34" borderId="19" xfId="0" applyNumberFormat="1" applyFont="1" applyFill="1" applyBorder="1" applyAlignment="1">
      <alignment horizontal="right" vertical="center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left" vertical="center"/>
    </xf>
    <xf numFmtId="0" fontId="33" fillId="34" borderId="24" xfId="0" applyFont="1" applyFill="1" applyBorder="1" applyAlignment="1">
      <alignment horizontal="left" vertical="center"/>
    </xf>
    <xf numFmtId="0" fontId="33" fillId="34" borderId="24" xfId="0" applyFont="1" applyFill="1" applyBorder="1" applyAlignment="1">
      <alignment horizontal="left" vertical="center" wrapText="1"/>
    </xf>
    <xf numFmtId="2" fontId="20" fillId="34" borderId="23" xfId="0" applyNumberFormat="1" applyFont="1" applyFill="1" applyBorder="1" applyAlignment="1">
      <alignment horizontal="right" vertical="center"/>
    </xf>
    <xf numFmtId="0" fontId="20" fillId="34" borderId="20" xfId="0" applyFont="1" applyFill="1" applyBorder="1" applyAlignment="1">
      <alignment horizontal="left" vertical="center"/>
    </xf>
    <xf numFmtId="0" fontId="20" fillId="34" borderId="22" xfId="0" applyFont="1" applyFill="1" applyBorder="1" applyAlignment="1">
      <alignment horizontal="left" vertical="center"/>
    </xf>
    <xf numFmtId="0" fontId="20" fillId="34" borderId="22" xfId="0" applyFont="1" applyFill="1" applyBorder="1" applyAlignment="1">
      <alignment horizontal="left" vertical="center" wrapText="1"/>
    </xf>
    <xf numFmtId="16" fontId="20" fillId="34" borderId="21" xfId="0" applyNumberFormat="1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left" vertical="center" wrapText="1"/>
    </xf>
    <xf numFmtId="16" fontId="20" fillId="34" borderId="19" xfId="0" applyNumberFormat="1" applyFont="1" applyFill="1" applyBorder="1" applyAlignment="1">
      <alignment horizontal="center" vertical="center" wrapText="1"/>
    </xf>
    <xf numFmtId="49" fontId="20" fillId="34" borderId="20" xfId="0" applyNumberFormat="1" applyFont="1" applyFill="1" applyBorder="1" applyAlignment="1">
      <alignment horizontal="center" vertical="center" wrapText="1"/>
    </xf>
    <xf numFmtId="0" fontId="20" fillId="34" borderId="21" xfId="0" applyFont="1" applyFill="1" applyBorder="1" applyAlignment="1">
      <alignment horizontal="left" vertical="center"/>
    </xf>
    <xf numFmtId="0" fontId="20" fillId="34" borderId="25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left" vertical="center"/>
    </xf>
    <xf numFmtId="0" fontId="20" fillId="34" borderId="27" xfId="0" applyFont="1" applyFill="1" applyBorder="1" applyAlignment="1">
      <alignment horizontal="left" vertical="center"/>
    </xf>
    <xf numFmtId="0" fontId="20" fillId="34" borderId="27" xfId="0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 wrapText="1"/>
    </xf>
    <xf numFmtId="0" fontId="20" fillId="34" borderId="19" xfId="0" applyFont="1" applyFill="1" applyBorder="1" applyAlignment="1">
      <alignment horizontal="left" vertical="center"/>
    </xf>
    <xf numFmtId="0" fontId="20" fillId="34" borderId="19" xfId="0" applyFont="1" applyFill="1" applyBorder="1" applyAlignment="1">
      <alignment horizontal="left" vertical="center" wrapText="1"/>
    </xf>
    <xf numFmtId="0" fontId="20" fillId="34" borderId="20" xfId="0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16" fontId="20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0" fontId="29" fillId="34" borderId="19" xfId="0" applyFont="1" applyFill="1" applyBorder="1" applyAlignment="1">
      <alignment horizontal="left" vertical="center" wrapText="1"/>
    </xf>
    <xf numFmtId="0" fontId="20" fillId="34" borderId="24" xfId="0" applyFont="1" applyFill="1" applyBorder="1" applyAlignment="1">
      <alignment horizontal="left" vertical="center"/>
    </xf>
    <xf numFmtId="0" fontId="20" fillId="34" borderId="24" xfId="0" applyFont="1" applyFill="1" applyBorder="1" applyAlignment="1">
      <alignment horizontal="left" vertical="center" wrapText="1"/>
    </xf>
    <xf numFmtId="0" fontId="33" fillId="34" borderId="20" xfId="0" applyFont="1" applyFill="1" applyBorder="1" applyAlignment="1">
      <alignment horizontal="left" vertical="center"/>
    </xf>
    <xf numFmtId="0" fontId="33" fillId="34" borderId="21" xfId="0" applyFont="1" applyFill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34" borderId="24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/>
    </xf>
    <xf numFmtId="0" fontId="20" fillId="34" borderId="22" xfId="0" applyFont="1" applyFill="1" applyBorder="1" applyAlignment="1">
      <alignment horizontal="center" vertical="center" wrapText="1"/>
    </xf>
    <xf numFmtId="0" fontId="20" fillId="34" borderId="28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31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 wrapText="1"/>
    </xf>
    <xf numFmtId="0" fontId="29" fillId="34" borderId="25" xfId="0" applyFont="1" applyFill="1" applyBorder="1" applyAlignment="1">
      <alignment horizontal="left" vertical="center"/>
    </xf>
    <xf numFmtId="0" fontId="29" fillId="34" borderId="28" xfId="0" applyFont="1" applyFill="1" applyBorder="1" applyAlignment="1">
      <alignment horizontal="left" vertical="center"/>
    </xf>
    <xf numFmtId="0" fontId="29" fillId="34" borderId="28" xfId="0" applyFont="1" applyFill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9" fillId="34" borderId="21" xfId="0" applyFont="1" applyFill="1" applyBorder="1" applyAlignment="1">
      <alignment horizontal="left" vertical="center" wrapText="1"/>
    </xf>
    <xf numFmtId="2" fontId="20" fillId="34" borderId="19" xfId="0" applyNumberFormat="1" applyFont="1" applyFill="1" applyBorder="1" applyAlignment="1">
      <alignment horizontal="right" vertical="center"/>
    </xf>
    <xf numFmtId="0" fontId="29" fillId="34" borderId="0" xfId="0" applyFont="1" applyFill="1" applyAlignment="1">
      <alignment horizontal="left" vertical="center" wrapText="1"/>
    </xf>
    <xf numFmtId="0" fontId="20" fillId="34" borderId="0" xfId="0" applyFont="1" applyFill="1" applyAlignment="1">
      <alignment horizontal="left" vertical="center" wrapText="1"/>
    </xf>
    <xf numFmtId="0" fontId="0" fillId="34" borderId="17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21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2" fontId="21" fillId="0" borderId="19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right" vertical="center"/>
    </xf>
    <xf numFmtId="2" fontId="22" fillId="34" borderId="23" xfId="0" applyNumberFormat="1" applyFont="1" applyFill="1" applyBorder="1" applyAlignment="1">
      <alignment horizontal="right" vertical="center"/>
    </xf>
    <xf numFmtId="0" fontId="22" fillId="0" borderId="19" xfId="0" applyFont="1" applyBorder="1" applyAlignment="1">
      <alignment vertical="center"/>
    </xf>
    <xf numFmtId="2" fontId="22" fillId="0" borderId="19" xfId="0" applyNumberFormat="1" applyFont="1" applyBorder="1" applyAlignment="1">
      <alignment horizontal="right" vertical="center" wrapText="1"/>
    </xf>
    <xf numFmtId="0" fontId="21" fillId="0" borderId="19" xfId="0" applyFont="1" applyBorder="1" applyAlignment="1">
      <alignment horizontal="left" vertical="center"/>
    </xf>
    <xf numFmtId="0" fontId="42" fillId="0" borderId="19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vertical="center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top" wrapText="1"/>
    </xf>
    <xf numFmtId="0" fontId="28" fillId="34" borderId="0" xfId="0" applyFont="1" applyFill="1" applyAlignment="1">
      <alignment wrapText="1"/>
    </xf>
    <xf numFmtId="0" fontId="28" fillId="34" borderId="0" xfId="0" applyFont="1" applyFill="1" applyAlignment="1">
      <alignment vertical="center" wrapText="1"/>
    </xf>
    <xf numFmtId="0" fontId="29" fillId="34" borderId="0" xfId="0" applyFont="1" applyFill="1" applyAlignment="1">
      <alignment horizontal="center" vertical="center" wrapText="1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 wrapText="1"/>
    </xf>
    <xf numFmtId="0" fontId="20" fillId="34" borderId="21" xfId="0" applyFont="1" applyFill="1" applyBorder="1" applyAlignment="1">
      <alignment horizontal="left" vertical="center" wrapText="1"/>
    </xf>
    <xf numFmtId="0" fontId="20" fillId="34" borderId="22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4" borderId="0" xfId="0" applyFont="1" applyFill="1" applyAlignment="1">
      <alignment vertical="center" wrapText="1"/>
    </xf>
    <xf numFmtId="0" fontId="31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32" fillId="0" borderId="17" xfId="0" applyFont="1" applyBorder="1" applyAlignment="1">
      <alignment horizontal="right" vertical="center" wrapText="1"/>
    </xf>
    <xf numFmtId="0" fontId="29" fillId="34" borderId="20" xfId="0" applyFont="1" applyFill="1" applyBorder="1" applyAlignment="1">
      <alignment horizontal="center" vertical="center" wrapText="1"/>
    </xf>
    <xf numFmtId="0" fontId="29" fillId="34" borderId="21" xfId="0" applyFont="1" applyFill="1" applyBorder="1" applyAlignment="1">
      <alignment horizontal="center" vertical="center" wrapText="1"/>
    </xf>
    <xf numFmtId="0" fontId="29" fillId="34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0" fillId="34" borderId="0" xfId="0" applyFill="1" applyAlignment="1">
      <alignment horizontal="left" vertical="center" wrapText="1"/>
    </xf>
    <xf numFmtId="0" fontId="0" fillId="34" borderId="17" xfId="0" applyFill="1" applyBorder="1" applyAlignment="1">
      <alignment horizontal="center" vertical="center" wrapText="1"/>
    </xf>
    <xf numFmtId="0" fontId="20" fillId="3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0" fillId="0" borderId="18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8" fillId="0" borderId="32" xfId="0" applyFont="1" applyBorder="1" applyAlignment="1">
      <alignment horizontal="center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1E20-2DBD-43F9-AA5E-78DCD97E6EEC}">
  <dimension ref="A1:H119"/>
  <sheetViews>
    <sheetView topLeftCell="A7" workbookViewId="0">
      <selection activeCell="L18" sqref="L18"/>
    </sheetView>
  </sheetViews>
  <sheetFormatPr defaultRowHeight="12.75"/>
  <cols>
    <col min="1" max="1" width="5.5703125" style="23" customWidth="1"/>
    <col min="2" max="2" width="10.5703125" style="23" customWidth="1"/>
    <col min="3" max="3" width="3.140625" style="21" customWidth="1"/>
    <col min="4" max="4" width="2.7109375" style="21" customWidth="1"/>
    <col min="5" max="5" width="59" style="21" customWidth="1"/>
    <col min="6" max="6" width="7.7109375" style="21" customWidth="1"/>
    <col min="7" max="8" width="12.85546875" style="23" customWidth="1"/>
    <col min="9" max="9" width="5.28515625" style="23" customWidth="1"/>
    <col min="10" max="16384" width="9.140625" style="23"/>
  </cols>
  <sheetData>
    <row r="1" spans="1:8" ht="30" customHeight="1">
      <c r="B1" s="132" t="s">
        <v>0</v>
      </c>
      <c r="C1" s="132"/>
      <c r="D1" s="132"/>
      <c r="E1" s="132"/>
      <c r="F1" s="132"/>
      <c r="G1" s="132"/>
      <c r="H1" s="132"/>
    </row>
    <row r="2" spans="1:8">
      <c r="A2" s="24"/>
      <c r="F2" s="133" t="s">
        <v>43</v>
      </c>
      <c r="G2" s="133"/>
      <c r="H2" s="133"/>
    </row>
    <row r="3" spans="1:8">
      <c r="A3" s="24"/>
      <c r="F3" s="134" t="s">
        <v>44</v>
      </c>
      <c r="G3" s="134"/>
      <c r="H3" s="134"/>
    </row>
    <row r="4" spans="1:8">
      <c r="A4" s="24"/>
    </row>
    <row r="5" spans="1:8">
      <c r="A5" s="24"/>
      <c r="B5" s="135" t="s">
        <v>45</v>
      </c>
      <c r="C5" s="135"/>
      <c r="D5" s="135"/>
      <c r="E5" s="135"/>
      <c r="F5" s="135"/>
      <c r="G5" s="135"/>
      <c r="H5" s="135"/>
    </row>
    <row r="6" spans="1:8">
      <c r="A6" s="24"/>
      <c r="B6" s="135"/>
      <c r="C6" s="135"/>
      <c r="D6" s="135"/>
      <c r="E6" s="135"/>
      <c r="F6" s="135"/>
      <c r="G6" s="135"/>
      <c r="H6" s="135"/>
    </row>
    <row r="7" spans="1:8">
      <c r="A7" s="24"/>
      <c r="B7" s="136" t="s">
        <v>46</v>
      </c>
      <c r="C7" s="136"/>
      <c r="D7" s="136"/>
      <c r="E7" s="136"/>
      <c r="F7" s="136"/>
      <c r="G7" s="136"/>
      <c r="H7" s="136"/>
    </row>
    <row r="8" spans="1:8">
      <c r="A8" s="24"/>
      <c r="B8" s="131" t="s">
        <v>47</v>
      </c>
      <c r="C8" s="131"/>
      <c r="D8" s="131"/>
      <c r="E8" s="131"/>
      <c r="F8" s="131"/>
      <c r="G8" s="131"/>
      <c r="H8" s="131"/>
    </row>
    <row r="9" spans="1:8" ht="12.75" customHeight="1">
      <c r="A9" s="24"/>
      <c r="B9" s="136" t="s">
        <v>48</v>
      </c>
      <c r="C9" s="136"/>
      <c r="D9" s="136"/>
      <c r="E9" s="136"/>
      <c r="F9" s="136"/>
      <c r="G9" s="136"/>
      <c r="H9" s="136"/>
    </row>
    <row r="10" spans="1:8">
      <c r="A10" s="24"/>
      <c r="B10" s="140" t="s">
        <v>49</v>
      </c>
      <c r="C10" s="140"/>
      <c r="D10" s="140"/>
      <c r="E10" s="140"/>
      <c r="F10" s="140"/>
      <c r="G10" s="140"/>
      <c r="H10" s="140"/>
    </row>
    <row r="11" spans="1:8">
      <c r="A11" s="24"/>
      <c r="B11" s="141"/>
      <c r="C11" s="141"/>
      <c r="D11" s="141"/>
      <c r="E11" s="141"/>
      <c r="F11" s="141"/>
      <c r="G11" s="141"/>
      <c r="H11" s="141"/>
    </row>
    <row r="12" spans="1:8">
      <c r="A12" s="24"/>
      <c r="B12" s="142"/>
      <c r="C12" s="142"/>
      <c r="D12" s="142"/>
      <c r="E12" s="142"/>
      <c r="F12" s="142"/>
    </row>
    <row r="13" spans="1:8">
      <c r="A13" s="24"/>
      <c r="B13" s="135" t="s">
        <v>50</v>
      </c>
      <c r="C13" s="135"/>
      <c r="D13" s="135"/>
      <c r="E13" s="135"/>
      <c r="F13" s="135"/>
      <c r="G13" s="135"/>
      <c r="H13" s="135"/>
    </row>
    <row r="14" spans="1:8">
      <c r="A14" s="24"/>
      <c r="B14" s="135" t="s">
        <v>51</v>
      </c>
      <c r="C14" s="135"/>
      <c r="D14" s="135"/>
      <c r="E14" s="135"/>
      <c r="F14" s="135"/>
      <c r="G14" s="135"/>
      <c r="H14" s="135"/>
    </row>
    <row r="15" spans="1:8">
      <c r="A15" s="24"/>
      <c r="B15" s="25"/>
      <c r="C15" s="26"/>
      <c r="D15" s="26"/>
      <c r="E15" s="26"/>
      <c r="F15" s="26"/>
      <c r="G15" s="27"/>
      <c r="H15" s="27"/>
    </row>
    <row r="16" spans="1:8">
      <c r="A16" s="24"/>
      <c r="B16" s="143" t="s">
        <v>278</v>
      </c>
      <c r="C16" s="143"/>
      <c r="D16" s="143"/>
      <c r="E16" s="143"/>
      <c r="F16" s="143"/>
      <c r="G16" s="143"/>
      <c r="H16" s="143"/>
    </row>
    <row r="17" spans="1:8">
      <c r="A17" s="24"/>
      <c r="B17" s="144" t="s">
        <v>52</v>
      </c>
      <c r="C17" s="144"/>
      <c r="D17" s="144"/>
      <c r="E17" s="144"/>
      <c r="F17" s="144"/>
      <c r="G17" s="144"/>
      <c r="H17" s="144"/>
    </row>
    <row r="18" spans="1:8" ht="12.75" customHeight="1">
      <c r="A18" s="24"/>
      <c r="B18" s="25"/>
      <c r="C18" s="28"/>
      <c r="D18" s="28"/>
      <c r="E18" s="145" t="s">
        <v>181</v>
      </c>
      <c r="F18" s="145"/>
      <c r="G18" s="145"/>
      <c r="H18" s="145"/>
    </row>
    <row r="19" spans="1:8" ht="67.5" customHeight="1">
      <c r="A19" s="24"/>
      <c r="B19" s="29" t="s">
        <v>6</v>
      </c>
      <c r="C19" s="146" t="s">
        <v>53</v>
      </c>
      <c r="D19" s="147"/>
      <c r="E19" s="148"/>
      <c r="F19" s="30" t="s">
        <v>54</v>
      </c>
      <c r="G19" s="31" t="s">
        <v>55</v>
      </c>
      <c r="H19" s="31" t="s">
        <v>56</v>
      </c>
    </row>
    <row r="20" spans="1:8" s="21" customFormat="1" ht="12.75" customHeight="1">
      <c r="A20" s="24"/>
      <c r="B20" s="31" t="s">
        <v>57</v>
      </c>
      <c r="C20" s="32" t="s">
        <v>58</v>
      </c>
      <c r="D20" s="33"/>
      <c r="E20" s="34"/>
      <c r="F20" s="35"/>
      <c r="G20" s="36">
        <f>SUM(G21,G27,G37,G38,G39)</f>
        <v>2117152.79</v>
      </c>
      <c r="H20" s="36">
        <f>SUM(H21,H27,H37,H38,H39)</f>
        <v>337156.4</v>
      </c>
    </row>
    <row r="21" spans="1:8" s="21" customFormat="1" ht="12.75" customHeight="1">
      <c r="A21" s="24"/>
      <c r="B21" s="37" t="s">
        <v>59</v>
      </c>
      <c r="C21" s="38" t="s">
        <v>60</v>
      </c>
      <c r="D21" s="39"/>
      <c r="E21" s="40"/>
      <c r="F21" s="35" t="s">
        <v>266</v>
      </c>
      <c r="G21" s="41">
        <f>SUM(G22:G26)</f>
        <v>0.28999999999996001</v>
      </c>
      <c r="H21" s="41">
        <f>SUM(H22:H26)</f>
        <v>0.28999999999996001</v>
      </c>
    </row>
    <row r="22" spans="1:8" s="21" customFormat="1" ht="12.75" customHeight="1">
      <c r="A22" s="24"/>
      <c r="B22" s="35" t="s">
        <v>61</v>
      </c>
      <c r="C22" s="42"/>
      <c r="D22" s="43" t="s">
        <v>62</v>
      </c>
      <c r="E22" s="44"/>
      <c r="F22" s="45"/>
      <c r="G22" s="41" t="s">
        <v>25</v>
      </c>
      <c r="H22" s="41" t="s">
        <v>25</v>
      </c>
    </row>
    <row r="23" spans="1:8" s="21" customFormat="1" ht="12.75" customHeight="1">
      <c r="A23" s="24"/>
      <c r="B23" s="35" t="s">
        <v>63</v>
      </c>
      <c r="C23" s="42"/>
      <c r="D23" s="43" t="s">
        <v>64</v>
      </c>
      <c r="E23" s="46"/>
      <c r="F23" s="47"/>
      <c r="G23" s="41" t="s">
        <v>25</v>
      </c>
      <c r="H23" s="41" t="s">
        <v>25</v>
      </c>
    </row>
    <row r="24" spans="1:8" s="21" customFormat="1" ht="12.75" customHeight="1">
      <c r="A24" s="24"/>
      <c r="B24" s="35" t="s">
        <v>65</v>
      </c>
      <c r="C24" s="42"/>
      <c r="D24" s="43" t="s">
        <v>66</v>
      </c>
      <c r="E24" s="46"/>
      <c r="F24" s="47"/>
      <c r="G24" s="41">
        <v>0.28999999999996001</v>
      </c>
      <c r="H24" s="41">
        <v>0.28999999999996001</v>
      </c>
    </row>
    <row r="25" spans="1:8" s="21" customFormat="1" ht="12.75" customHeight="1">
      <c r="A25" s="24"/>
      <c r="B25" s="35" t="s">
        <v>67</v>
      </c>
      <c r="C25" s="42"/>
      <c r="D25" s="43" t="s">
        <v>68</v>
      </c>
      <c r="E25" s="46"/>
      <c r="F25" s="37"/>
      <c r="G25" s="41" t="s">
        <v>25</v>
      </c>
      <c r="H25" s="41" t="s">
        <v>25</v>
      </c>
    </row>
    <row r="26" spans="1:8" s="21" customFormat="1" ht="12.75" customHeight="1">
      <c r="A26" s="24"/>
      <c r="B26" s="48" t="s">
        <v>69</v>
      </c>
      <c r="C26" s="42"/>
      <c r="D26" s="49" t="s">
        <v>70</v>
      </c>
      <c r="E26" s="44"/>
      <c r="F26" s="37"/>
      <c r="G26" s="41" t="s">
        <v>25</v>
      </c>
      <c r="H26" s="41" t="s">
        <v>25</v>
      </c>
    </row>
    <row r="27" spans="1:8" s="21" customFormat="1" ht="12.75" customHeight="1">
      <c r="A27" s="24"/>
      <c r="B27" s="50" t="s">
        <v>71</v>
      </c>
      <c r="C27" s="51" t="s">
        <v>72</v>
      </c>
      <c r="D27" s="52"/>
      <c r="E27" s="53"/>
      <c r="F27" s="37" t="s">
        <v>267</v>
      </c>
      <c r="G27" s="41">
        <f>SUM(G28:G36)</f>
        <v>2117152.5</v>
      </c>
      <c r="H27" s="41">
        <f>SUM(H28:H36)</f>
        <v>337156.11000000004</v>
      </c>
    </row>
    <row r="28" spans="1:8" s="21" customFormat="1" ht="12.75" customHeight="1">
      <c r="A28" s="24"/>
      <c r="B28" s="35" t="s">
        <v>73</v>
      </c>
      <c r="C28" s="42"/>
      <c r="D28" s="43" t="s">
        <v>74</v>
      </c>
      <c r="E28" s="46"/>
      <c r="F28" s="47"/>
      <c r="G28" s="41" t="s">
        <v>25</v>
      </c>
      <c r="H28" s="41" t="s">
        <v>25</v>
      </c>
    </row>
    <row r="29" spans="1:8" s="21" customFormat="1" ht="12.75" customHeight="1">
      <c r="A29" s="24"/>
      <c r="B29" s="35" t="s">
        <v>75</v>
      </c>
      <c r="C29" s="42"/>
      <c r="D29" s="43" t="s">
        <v>76</v>
      </c>
      <c r="E29" s="46"/>
      <c r="F29" s="47"/>
      <c r="G29" s="41">
        <v>2010670.24</v>
      </c>
      <c r="H29" s="41">
        <v>225990.44</v>
      </c>
    </row>
    <row r="30" spans="1:8" s="21" customFormat="1" ht="12.75" customHeight="1">
      <c r="A30" s="24"/>
      <c r="B30" s="35" t="s">
        <v>77</v>
      </c>
      <c r="C30" s="42"/>
      <c r="D30" s="43" t="s">
        <v>78</v>
      </c>
      <c r="E30" s="46"/>
      <c r="F30" s="47"/>
      <c r="G30" s="41" t="s">
        <v>25</v>
      </c>
      <c r="H30" s="41" t="s">
        <v>25</v>
      </c>
    </row>
    <row r="31" spans="1:8" s="21" customFormat="1" ht="12.75" customHeight="1">
      <c r="A31" s="24"/>
      <c r="B31" s="35" t="s">
        <v>79</v>
      </c>
      <c r="C31" s="42"/>
      <c r="D31" s="43" t="s">
        <v>80</v>
      </c>
      <c r="E31" s="46"/>
      <c r="F31" s="47"/>
      <c r="G31" s="41">
        <v>48554.3</v>
      </c>
      <c r="H31" s="41">
        <v>49204.97</v>
      </c>
    </row>
    <row r="32" spans="1:8" s="21" customFormat="1" ht="12.75" customHeight="1">
      <c r="A32" s="24"/>
      <c r="B32" s="35" t="s">
        <v>81</v>
      </c>
      <c r="C32" s="42"/>
      <c r="D32" s="43" t="s">
        <v>82</v>
      </c>
      <c r="E32" s="46"/>
      <c r="F32" s="47"/>
      <c r="G32" s="41">
        <v>35117.230000000003</v>
      </c>
      <c r="H32" s="41">
        <v>37927.99</v>
      </c>
    </row>
    <row r="33" spans="1:8" s="21" customFormat="1" ht="12.75" customHeight="1">
      <c r="A33" s="24"/>
      <c r="B33" s="35" t="s">
        <v>83</v>
      </c>
      <c r="C33" s="42"/>
      <c r="D33" s="43" t="s">
        <v>84</v>
      </c>
      <c r="E33" s="46"/>
      <c r="F33" s="47"/>
      <c r="G33" s="41" t="s">
        <v>25</v>
      </c>
      <c r="H33" s="41" t="s">
        <v>25</v>
      </c>
    </row>
    <row r="34" spans="1:8" s="21" customFormat="1" ht="12.75" customHeight="1">
      <c r="A34" s="24"/>
      <c r="B34" s="35" t="s">
        <v>85</v>
      </c>
      <c r="C34" s="42"/>
      <c r="D34" s="43" t="s">
        <v>86</v>
      </c>
      <c r="E34" s="46"/>
      <c r="F34" s="47"/>
      <c r="G34" s="41">
        <v>22810.73</v>
      </c>
      <c r="H34" s="41">
        <v>24032.71</v>
      </c>
    </row>
    <row r="35" spans="1:8" s="21" customFormat="1" ht="12.75" customHeight="1">
      <c r="A35" s="24"/>
      <c r="B35" s="35" t="s">
        <v>87</v>
      </c>
      <c r="C35" s="54"/>
      <c r="D35" s="55" t="s">
        <v>88</v>
      </c>
      <c r="E35" s="56"/>
      <c r="F35" s="47"/>
      <c r="G35" s="41" t="s">
        <v>25</v>
      </c>
      <c r="H35" s="41" t="s">
        <v>25</v>
      </c>
    </row>
    <row r="36" spans="1:8" s="21" customFormat="1" ht="12.75" customHeight="1">
      <c r="A36" s="24"/>
      <c r="B36" s="35" t="s">
        <v>89</v>
      </c>
      <c r="C36" s="42"/>
      <c r="D36" s="43" t="s">
        <v>90</v>
      </c>
      <c r="E36" s="46"/>
      <c r="F36" s="37"/>
      <c r="G36" s="41">
        <v>0</v>
      </c>
      <c r="H36" s="41">
        <v>0</v>
      </c>
    </row>
    <row r="37" spans="1:8" s="21" customFormat="1" ht="12.75" customHeight="1">
      <c r="A37" s="24"/>
      <c r="B37" s="37" t="s">
        <v>91</v>
      </c>
      <c r="C37" s="57" t="s">
        <v>92</v>
      </c>
      <c r="D37" s="57"/>
      <c r="E37" s="58"/>
      <c r="F37" s="37"/>
      <c r="G37" s="41" t="s">
        <v>25</v>
      </c>
      <c r="H37" s="41" t="s">
        <v>25</v>
      </c>
    </row>
    <row r="38" spans="1:8" s="21" customFormat="1" ht="12.75" customHeight="1">
      <c r="A38" s="24"/>
      <c r="B38" s="37" t="s">
        <v>93</v>
      </c>
      <c r="C38" s="57" t="s">
        <v>94</v>
      </c>
      <c r="D38" s="57"/>
      <c r="E38" s="58"/>
      <c r="F38" s="47"/>
      <c r="G38" s="41" t="s">
        <v>25</v>
      </c>
      <c r="H38" s="41" t="s">
        <v>25</v>
      </c>
    </row>
    <row r="39" spans="1:8" s="21" customFormat="1" ht="12.75" customHeight="1">
      <c r="A39" s="24"/>
      <c r="B39" s="37" t="s">
        <v>95</v>
      </c>
      <c r="C39" s="57" t="s">
        <v>96</v>
      </c>
      <c r="D39" s="42"/>
      <c r="E39" s="59"/>
      <c r="F39" s="47"/>
      <c r="G39" s="41" t="s">
        <v>25</v>
      </c>
      <c r="H39" s="41" t="s">
        <v>25</v>
      </c>
    </row>
    <row r="40" spans="1:8" s="21" customFormat="1" ht="12.75" customHeight="1">
      <c r="A40" s="24"/>
      <c r="B40" s="31" t="s">
        <v>97</v>
      </c>
      <c r="C40" s="32" t="s">
        <v>98</v>
      </c>
      <c r="D40" s="33"/>
      <c r="E40" s="34"/>
      <c r="F40" s="47"/>
      <c r="G40" s="41" t="s">
        <v>25</v>
      </c>
      <c r="H40" s="41" t="s">
        <v>25</v>
      </c>
    </row>
    <row r="41" spans="1:8" s="21" customFormat="1" ht="12.75" customHeight="1">
      <c r="A41" s="24"/>
      <c r="B41" s="29" t="s">
        <v>99</v>
      </c>
      <c r="C41" s="60" t="s">
        <v>100</v>
      </c>
      <c r="D41" s="61"/>
      <c r="E41" s="62"/>
      <c r="F41" s="37"/>
      <c r="G41" s="36">
        <f>SUM(G42,G48,G49,G56,G57)</f>
        <v>257505.18000000002</v>
      </c>
      <c r="H41" s="36">
        <f>SUM(H42,H48,H49,H56,H57)</f>
        <v>134652.5</v>
      </c>
    </row>
    <row r="42" spans="1:8" s="21" customFormat="1" ht="12.75" customHeight="1">
      <c r="A42" s="24"/>
      <c r="B42" s="63" t="s">
        <v>59</v>
      </c>
      <c r="C42" s="64" t="s">
        <v>101</v>
      </c>
      <c r="D42" s="65"/>
      <c r="E42" s="66"/>
      <c r="F42" s="37" t="s">
        <v>268</v>
      </c>
      <c r="G42" s="41">
        <f>SUM(G43:G47)</f>
        <v>994.26</v>
      </c>
      <c r="H42" s="41">
        <f>SUM(H43:H47)</f>
        <v>1979</v>
      </c>
    </row>
    <row r="43" spans="1:8" s="21" customFormat="1" ht="12.75" customHeight="1">
      <c r="A43" s="24"/>
      <c r="B43" s="67" t="s">
        <v>61</v>
      </c>
      <c r="C43" s="54"/>
      <c r="D43" s="55" t="s">
        <v>102</v>
      </c>
      <c r="E43" s="56"/>
      <c r="F43" s="47"/>
      <c r="G43" s="41" t="s">
        <v>25</v>
      </c>
      <c r="H43" s="41" t="s">
        <v>25</v>
      </c>
    </row>
    <row r="44" spans="1:8" s="21" customFormat="1" ht="12.75" customHeight="1">
      <c r="A44" s="24"/>
      <c r="B44" s="67" t="s">
        <v>63</v>
      </c>
      <c r="C44" s="54"/>
      <c r="D44" s="55" t="s">
        <v>103</v>
      </c>
      <c r="E44" s="56"/>
      <c r="F44" s="47"/>
      <c r="G44" s="41">
        <v>994.26</v>
      </c>
      <c r="H44" s="41">
        <v>1979</v>
      </c>
    </row>
    <row r="45" spans="1:8" s="21" customFormat="1">
      <c r="A45" s="24"/>
      <c r="B45" s="67" t="s">
        <v>65</v>
      </c>
      <c r="C45" s="54"/>
      <c r="D45" s="55" t="s">
        <v>104</v>
      </c>
      <c r="E45" s="56"/>
      <c r="F45" s="47"/>
      <c r="G45" s="41" t="s">
        <v>25</v>
      </c>
      <c r="H45" s="41" t="s">
        <v>25</v>
      </c>
    </row>
    <row r="46" spans="1:8" s="21" customFormat="1">
      <c r="A46" s="24"/>
      <c r="B46" s="67" t="s">
        <v>67</v>
      </c>
      <c r="C46" s="54"/>
      <c r="D46" s="55" t="s">
        <v>105</v>
      </c>
      <c r="E46" s="56"/>
      <c r="F46" s="47"/>
      <c r="G46" s="41" t="s">
        <v>25</v>
      </c>
      <c r="H46" s="41" t="s">
        <v>25</v>
      </c>
    </row>
    <row r="47" spans="1:8" s="21" customFormat="1" ht="12.75" customHeight="1">
      <c r="A47" s="24"/>
      <c r="B47" s="67" t="s">
        <v>69</v>
      </c>
      <c r="C47" s="61"/>
      <c r="D47" s="149" t="s">
        <v>106</v>
      </c>
      <c r="E47" s="150"/>
      <c r="F47" s="47"/>
      <c r="G47" s="41" t="s">
        <v>25</v>
      </c>
      <c r="H47" s="41" t="s">
        <v>25</v>
      </c>
    </row>
    <row r="48" spans="1:8" s="21" customFormat="1" ht="12.75" customHeight="1">
      <c r="A48" s="24"/>
      <c r="B48" s="63" t="s">
        <v>71</v>
      </c>
      <c r="C48" s="68" t="s">
        <v>107</v>
      </c>
      <c r="D48" s="69"/>
      <c r="E48" s="70"/>
      <c r="F48" s="37" t="s">
        <v>269</v>
      </c>
      <c r="G48" s="41">
        <v>1700.88</v>
      </c>
      <c r="H48" s="41">
        <v>570.71</v>
      </c>
    </row>
    <row r="49" spans="1:8" s="21" customFormat="1" ht="12.75" customHeight="1">
      <c r="A49" s="24"/>
      <c r="B49" s="63" t="s">
        <v>91</v>
      </c>
      <c r="C49" s="64" t="s">
        <v>108</v>
      </c>
      <c r="D49" s="65"/>
      <c r="E49" s="66"/>
      <c r="F49" s="37" t="s">
        <v>270</v>
      </c>
      <c r="G49" s="41">
        <f>SUM(G50:G55)</f>
        <v>244265.05000000002</v>
      </c>
      <c r="H49" s="41">
        <f>SUM(H50:H55)</f>
        <v>122751.68000000001</v>
      </c>
    </row>
    <row r="50" spans="1:8" s="21" customFormat="1" ht="12.75" customHeight="1">
      <c r="A50" s="24"/>
      <c r="B50" s="67" t="s">
        <v>109</v>
      </c>
      <c r="C50" s="65"/>
      <c r="D50" s="71" t="s">
        <v>110</v>
      </c>
      <c r="E50" s="72"/>
      <c r="F50" s="37"/>
      <c r="G50" s="41" t="s">
        <v>25</v>
      </c>
      <c r="H50" s="41" t="s">
        <v>25</v>
      </c>
    </row>
    <row r="51" spans="1:8" s="21" customFormat="1" ht="12.75" customHeight="1">
      <c r="A51" s="24"/>
      <c r="B51" s="73" t="s">
        <v>111</v>
      </c>
      <c r="C51" s="54"/>
      <c r="D51" s="55" t="s">
        <v>112</v>
      </c>
      <c r="E51" s="74"/>
      <c r="F51" s="75"/>
      <c r="G51" s="41" t="s">
        <v>25</v>
      </c>
      <c r="H51" s="41" t="s">
        <v>25</v>
      </c>
    </row>
    <row r="52" spans="1:8" s="21" customFormat="1" ht="12.75" customHeight="1">
      <c r="A52" s="24"/>
      <c r="B52" s="67" t="s">
        <v>113</v>
      </c>
      <c r="C52" s="54"/>
      <c r="D52" s="55" t="s">
        <v>114</v>
      </c>
      <c r="E52" s="56"/>
      <c r="F52" s="37"/>
      <c r="G52" s="41">
        <v>0</v>
      </c>
      <c r="H52" s="41">
        <v>0</v>
      </c>
    </row>
    <row r="53" spans="1:8" s="21" customFormat="1" ht="12.75" customHeight="1">
      <c r="A53" s="24"/>
      <c r="B53" s="67" t="s">
        <v>115</v>
      </c>
      <c r="C53" s="54"/>
      <c r="D53" s="149" t="s">
        <v>116</v>
      </c>
      <c r="E53" s="150"/>
      <c r="F53" s="37"/>
      <c r="G53" s="41">
        <v>9911.42</v>
      </c>
      <c r="H53" s="41">
        <v>9431.0499999999993</v>
      </c>
    </row>
    <row r="54" spans="1:8" s="21" customFormat="1" ht="12.75" customHeight="1">
      <c r="A54" s="24"/>
      <c r="B54" s="67" t="s">
        <v>117</v>
      </c>
      <c r="C54" s="54"/>
      <c r="D54" s="55" t="s">
        <v>118</v>
      </c>
      <c r="E54" s="56"/>
      <c r="F54" s="37"/>
      <c r="G54" s="41">
        <v>234353.63</v>
      </c>
      <c r="H54" s="41">
        <v>113317.07</v>
      </c>
    </row>
    <row r="55" spans="1:8" s="21" customFormat="1" ht="12.75" customHeight="1">
      <c r="A55" s="24"/>
      <c r="B55" s="67" t="s">
        <v>119</v>
      </c>
      <c r="C55" s="54"/>
      <c r="D55" s="55" t="s">
        <v>120</v>
      </c>
      <c r="E55" s="56"/>
      <c r="F55" s="37"/>
      <c r="G55" s="41">
        <v>0</v>
      </c>
      <c r="H55" s="41">
        <v>3.56</v>
      </c>
    </row>
    <row r="56" spans="1:8" s="21" customFormat="1" ht="12.75" customHeight="1">
      <c r="A56" s="24"/>
      <c r="B56" s="63" t="s">
        <v>93</v>
      </c>
      <c r="C56" s="76" t="s">
        <v>121</v>
      </c>
      <c r="D56" s="76"/>
      <c r="E56" s="77"/>
      <c r="F56" s="37"/>
      <c r="G56" s="41" t="s">
        <v>25</v>
      </c>
      <c r="H56" s="41" t="s">
        <v>25</v>
      </c>
    </row>
    <row r="57" spans="1:8" s="21" customFormat="1" ht="12.75" customHeight="1">
      <c r="A57" s="24"/>
      <c r="B57" s="63" t="s">
        <v>95</v>
      </c>
      <c r="C57" s="76" t="s">
        <v>122</v>
      </c>
      <c r="D57" s="76"/>
      <c r="E57" s="77"/>
      <c r="F57" s="37" t="s">
        <v>271</v>
      </c>
      <c r="G57" s="41">
        <v>10544.99</v>
      </c>
      <c r="H57" s="41">
        <v>9351.11</v>
      </c>
    </row>
    <row r="58" spans="1:8" s="21" customFormat="1" ht="12.75" customHeight="1">
      <c r="A58" s="24"/>
      <c r="B58" s="37"/>
      <c r="C58" s="51" t="s">
        <v>123</v>
      </c>
      <c r="D58" s="52"/>
      <c r="E58" s="53"/>
      <c r="F58" s="37"/>
      <c r="G58" s="41">
        <f>SUM(G20,G40,G41)</f>
        <v>2374657.9700000002</v>
      </c>
      <c r="H58" s="41">
        <f>SUM(H20,H40,H41)</f>
        <v>471808.9</v>
      </c>
    </row>
    <row r="59" spans="1:8" s="21" customFormat="1" ht="12.75" customHeight="1">
      <c r="A59" s="24"/>
      <c r="B59" s="31" t="s">
        <v>124</v>
      </c>
      <c r="C59" s="32" t="s">
        <v>125</v>
      </c>
      <c r="D59" s="32"/>
      <c r="E59" s="78"/>
      <c r="F59" s="37" t="s">
        <v>272</v>
      </c>
      <c r="G59" s="36">
        <f>SUM(G60:G63)</f>
        <v>2123614.3800000004</v>
      </c>
      <c r="H59" s="36">
        <f>SUM(H60:H63)</f>
        <v>341111.86</v>
      </c>
    </row>
    <row r="60" spans="1:8" s="21" customFormat="1" ht="12.75" customHeight="1">
      <c r="A60" s="24"/>
      <c r="B60" s="37" t="s">
        <v>59</v>
      </c>
      <c r="C60" s="57" t="s">
        <v>126</v>
      </c>
      <c r="D60" s="57"/>
      <c r="E60" s="58"/>
      <c r="F60" s="37"/>
      <c r="G60" s="41">
        <v>34975.19</v>
      </c>
      <c r="H60" s="41">
        <v>34656.68</v>
      </c>
    </row>
    <row r="61" spans="1:8" s="21" customFormat="1" ht="12.75" customHeight="1">
      <c r="A61" s="24"/>
      <c r="B61" s="50" t="s">
        <v>71</v>
      </c>
      <c r="C61" s="51" t="s">
        <v>127</v>
      </c>
      <c r="D61" s="52"/>
      <c r="E61" s="53"/>
      <c r="F61" s="50"/>
      <c r="G61" s="41">
        <v>2079333.45</v>
      </c>
      <c r="H61" s="41">
        <v>297143.89</v>
      </c>
    </row>
    <row r="62" spans="1:8" s="21" customFormat="1" ht="12.75" customHeight="1">
      <c r="A62" s="24"/>
      <c r="B62" s="37" t="s">
        <v>91</v>
      </c>
      <c r="C62" s="137" t="s">
        <v>128</v>
      </c>
      <c r="D62" s="138"/>
      <c r="E62" s="139"/>
      <c r="F62" s="37"/>
      <c r="G62" s="41">
        <v>0</v>
      </c>
      <c r="H62" s="41">
        <v>0</v>
      </c>
    </row>
    <row r="63" spans="1:8" s="21" customFormat="1" ht="12.75" customHeight="1">
      <c r="A63" s="24"/>
      <c r="B63" s="37" t="s">
        <v>129</v>
      </c>
      <c r="C63" s="57" t="s">
        <v>130</v>
      </c>
      <c r="D63" s="42"/>
      <c r="E63" s="59"/>
      <c r="F63" s="37"/>
      <c r="G63" s="41">
        <v>9305.74</v>
      </c>
      <c r="H63" s="41">
        <v>9311.2900000000009</v>
      </c>
    </row>
    <row r="64" spans="1:8" s="21" customFormat="1" ht="12.75" customHeight="1">
      <c r="A64" s="24"/>
      <c r="B64" s="31" t="s">
        <v>131</v>
      </c>
      <c r="C64" s="32" t="s">
        <v>132</v>
      </c>
      <c r="D64" s="33"/>
      <c r="E64" s="34"/>
      <c r="F64" s="37"/>
      <c r="G64" s="36">
        <f>SUM(G65,G69)</f>
        <v>241782.61000000002</v>
      </c>
      <c r="H64" s="36">
        <f>SUM(H65,H69)</f>
        <v>121965.3</v>
      </c>
    </row>
    <row r="65" spans="1:8" s="21" customFormat="1" ht="12.75" customHeight="1">
      <c r="A65" s="24"/>
      <c r="B65" s="37" t="s">
        <v>59</v>
      </c>
      <c r="C65" s="38" t="s">
        <v>133</v>
      </c>
      <c r="D65" s="79"/>
      <c r="E65" s="80"/>
      <c r="F65" s="37" t="s">
        <v>273</v>
      </c>
      <c r="G65" s="41">
        <f>SUM(G66:G68)</f>
        <v>5106.6899999999996</v>
      </c>
      <c r="H65" s="41">
        <f>SUM(H66:H68)</f>
        <v>5106.6899999999996</v>
      </c>
    </row>
    <row r="66" spans="1:8" s="21" customFormat="1">
      <c r="A66" s="24"/>
      <c r="B66" s="35" t="s">
        <v>61</v>
      </c>
      <c r="C66" s="81"/>
      <c r="D66" s="43" t="s">
        <v>134</v>
      </c>
      <c r="E66" s="82"/>
      <c r="F66" s="37"/>
      <c r="G66" s="41" t="s">
        <v>25</v>
      </c>
      <c r="H66" s="41" t="s">
        <v>25</v>
      </c>
    </row>
    <row r="67" spans="1:8" s="21" customFormat="1" ht="12.75" customHeight="1">
      <c r="A67" s="24"/>
      <c r="B67" s="35" t="s">
        <v>63</v>
      </c>
      <c r="C67" s="42"/>
      <c r="D67" s="43" t="s">
        <v>135</v>
      </c>
      <c r="E67" s="46"/>
      <c r="F67" s="37"/>
      <c r="G67" s="41">
        <v>5106.6899999999996</v>
      </c>
      <c r="H67" s="41">
        <v>5106.6899999999996</v>
      </c>
    </row>
    <row r="68" spans="1:8" s="21" customFormat="1" ht="12.75" customHeight="1">
      <c r="A68" s="24"/>
      <c r="B68" s="35" t="s">
        <v>136</v>
      </c>
      <c r="C68" s="42"/>
      <c r="D68" s="43" t="s">
        <v>137</v>
      </c>
      <c r="E68" s="46"/>
      <c r="F68" s="47"/>
      <c r="G68" s="41" t="s">
        <v>25</v>
      </c>
      <c r="H68" s="41" t="s">
        <v>25</v>
      </c>
    </row>
    <row r="69" spans="1:8" s="86" customFormat="1" ht="12.75" customHeight="1">
      <c r="A69" s="24"/>
      <c r="B69" s="63" t="s">
        <v>71</v>
      </c>
      <c r="C69" s="83" t="s">
        <v>138</v>
      </c>
      <c r="D69" s="84"/>
      <c r="E69" s="85"/>
      <c r="F69" s="63" t="s">
        <v>274</v>
      </c>
      <c r="G69" s="41">
        <f>SUM(G70:G75,G78:G83)</f>
        <v>236675.92</v>
      </c>
      <c r="H69" s="41">
        <f>SUM(H70:H75,H78:H83)</f>
        <v>116858.61</v>
      </c>
    </row>
    <row r="70" spans="1:8" s="21" customFormat="1" ht="12.75" customHeight="1">
      <c r="A70" s="24"/>
      <c r="B70" s="35" t="s">
        <v>73</v>
      </c>
      <c r="C70" s="42"/>
      <c r="D70" s="43" t="s">
        <v>139</v>
      </c>
      <c r="E70" s="44"/>
      <c r="F70" s="37"/>
      <c r="G70" s="41" t="s">
        <v>25</v>
      </c>
      <c r="H70" s="41" t="s">
        <v>25</v>
      </c>
    </row>
    <row r="71" spans="1:8" s="21" customFormat="1" ht="12.75" customHeight="1">
      <c r="A71" s="24"/>
      <c r="B71" s="35" t="s">
        <v>75</v>
      </c>
      <c r="C71" s="81"/>
      <c r="D71" s="43" t="s">
        <v>140</v>
      </c>
      <c r="E71" s="82"/>
      <c r="F71" s="37"/>
      <c r="G71" s="41" t="s">
        <v>25</v>
      </c>
      <c r="H71" s="41" t="s">
        <v>25</v>
      </c>
    </row>
    <row r="72" spans="1:8" s="21" customFormat="1">
      <c r="A72" s="24"/>
      <c r="B72" s="35" t="s">
        <v>77</v>
      </c>
      <c r="C72" s="81"/>
      <c r="D72" s="43" t="s">
        <v>141</v>
      </c>
      <c r="E72" s="82"/>
      <c r="F72" s="37"/>
      <c r="G72" s="41" t="s">
        <v>25</v>
      </c>
      <c r="H72" s="41" t="s">
        <v>25</v>
      </c>
    </row>
    <row r="73" spans="1:8" s="21" customFormat="1">
      <c r="A73" s="24"/>
      <c r="B73" s="87" t="s">
        <v>79</v>
      </c>
      <c r="C73" s="65"/>
      <c r="D73" s="88" t="s">
        <v>142</v>
      </c>
      <c r="E73" s="72"/>
      <c r="F73" s="37"/>
      <c r="G73" s="41" t="s">
        <v>25</v>
      </c>
      <c r="H73" s="41" t="s">
        <v>25</v>
      </c>
    </row>
    <row r="74" spans="1:8" s="21" customFormat="1">
      <c r="A74" s="24"/>
      <c r="B74" s="37" t="s">
        <v>81</v>
      </c>
      <c r="C74" s="49"/>
      <c r="D74" s="49" t="s">
        <v>143</v>
      </c>
      <c r="E74" s="44"/>
      <c r="F74" s="89"/>
      <c r="G74" s="41" t="s">
        <v>25</v>
      </c>
      <c r="H74" s="41" t="s">
        <v>25</v>
      </c>
    </row>
    <row r="75" spans="1:8" s="21" customFormat="1" ht="12.75" customHeight="1">
      <c r="A75" s="24"/>
      <c r="B75" s="90" t="s">
        <v>83</v>
      </c>
      <c r="C75" s="84"/>
      <c r="D75" s="91" t="s">
        <v>144</v>
      </c>
      <c r="E75" s="92"/>
      <c r="F75" s="37"/>
      <c r="G75" s="41">
        <f>SUM(G76,G77)</f>
        <v>0</v>
      </c>
      <c r="H75" s="41">
        <f>SUM(H76,H77)</f>
        <v>0</v>
      </c>
    </row>
    <row r="76" spans="1:8" s="21" customFormat="1" ht="12.75" customHeight="1">
      <c r="A76" s="24"/>
      <c r="B76" s="67" t="s">
        <v>145</v>
      </c>
      <c r="C76" s="54"/>
      <c r="D76" s="74"/>
      <c r="E76" s="56" t="s">
        <v>146</v>
      </c>
      <c r="F76" s="37"/>
      <c r="G76" s="41" t="s">
        <v>25</v>
      </c>
      <c r="H76" s="41" t="s">
        <v>25</v>
      </c>
    </row>
    <row r="77" spans="1:8" s="21" customFormat="1" ht="12.75" customHeight="1">
      <c r="A77" s="24"/>
      <c r="B77" s="67" t="s">
        <v>147</v>
      </c>
      <c r="C77" s="54"/>
      <c r="D77" s="74"/>
      <c r="E77" s="56" t="s">
        <v>148</v>
      </c>
      <c r="F77" s="47"/>
      <c r="G77" s="41">
        <v>0</v>
      </c>
      <c r="H77" s="41">
        <v>0</v>
      </c>
    </row>
    <row r="78" spans="1:8" s="21" customFormat="1" ht="12.75" customHeight="1">
      <c r="A78" s="24"/>
      <c r="B78" s="67" t="s">
        <v>85</v>
      </c>
      <c r="C78" s="69"/>
      <c r="D78" s="93" t="s">
        <v>149</v>
      </c>
      <c r="E78" s="94"/>
      <c r="F78" s="47"/>
      <c r="G78" s="41" t="s">
        <v>25</v>
      </c>
      <c r="H78" s="41" t="s">
        <v>25</v>
      </c>
    </row>
    <row r="79" spans="1:8" s="21" customFormat="1" ht="12.75" customHeight="1">
      <c r="A79" s="24"/>
      <c r="B79" s="67" t="s">
        <v>87</v>
      </c>
      <c r="C79" s="95"/>
      <c r="D79" s="55" t="s">
        <v>150</v>
      </c>
      <c r="E79" s="96"/>
      <c r="F79" s="37"/>
      <c r="G79" s="41" t="s">
        <v>25</v>
      </c>
      <c r="H79" s="41" t="s">
        <v>25</v>
      </c>
    </row>
    <row r="80" spans="1:8" s="21" customFormat="1" ht="12.75" customHeight="1">
      <c r="A80" s="24"/>
      <c r="B80" s="67" t="s">
        <v>89</v>
      </c>
      <c r="C80" s="42"/>
      <c r="D80" s="43" t="s">
        <v>151</v>
      </c>
      <c r="E80" s="46"/>
      <c r="F80" s="37"/>
      <c r="G80" s="41">
        <v>11448.52</v>
      </c>
      <c r="H80" s="41">
        <v>8652.5300000000007</v>
      </c>
    </row>
    <row r="81" spans="1:8" s="21" customFormat="1" ht="12.75" customHeight="1">
      <c r="A81" s="24"/>
      <c r="B81" s="67" t="s">
        <v>152</v>
      </c>
      <c r="C81" s="42"/>
      <c r="D81" s="43" t="s">
        <v>153</v>
      </c>
      <c r="E81" s="46"/>
      <c r="F81" s="37"/>
      <c r="G81" s="41">
        <v>117518.72</v>
      </c>
      <c r="H81" s="41">
        <v>0</v>
      </c>
    </row>
    <row r="82" spans="1:8" s="21" customFormat="1" ht="12.75" customHeight="1">
      <c r="A82" s="24"/>
      <c r="B82" s="35" t="s">
        <v>154</v>
      </c>
      <c r="C82" s="54"/>
      <c r="D82" s="55" t="s">
        <v>155</v>
      </c>
      <c r="E82" s="56"/>
      <c r="F82" s="37"/>
      <c r="G82" s="41">
        <v>107635.34</v>
      </c>
      <c r="H82" s="41">
        <v>108132.34</v>
      </c>
    </row>
    <row r="83" spans="1:8" s="21" customFormat="1" ht="12.75" customHeight="1">
      <c r="A83" s="24"/>
      <c r="B83" s="35" t="s">
        <v>156</v>
      </c>
      <c r="C83" s="42"/>
      <c r="D83" s="43" t="s">
        <v>157</v>
      </c>
      <c r="E83" s="46"/>
      <c r="F83" s="47"/>
      <c r="G83" s="41">
        <v>73.34</v>
      </c>
      <c r="H83" s="41">
        <v>73.739999999999995</v>
      </c>
    </row>
    <row r="84" spans="1:8" s="21" customFormat="1" ht="12.75" customHeight="1">
      <c r="A84" s="24"/>
      <c r="B84" s="31" t="s">
        <v>158</v>
      </c>
      <c r="C84" s="97" t="s">
        <v>159</v>
      </c>
      <c r="D84" s="98"/>
      <c r="E84" s="99"/>
      <c r="F84" s="47" t="s">
        <v>275</v>
      </c>
      <c r="G84" s="36">
        <f>SUM(G85,G86,G89,G90)</f>
        <v>9260.9799999998704</v>
      </c>
      <c r="H84" s="36">
        <f>SUM(H85,H86,H89,H90)</f>
        <v>8731.7399999998997</v>
      </c>
    </row>
    <row r="85" spans="1:8" s="21" customFormat="1" ht="12.75" customHeight="1">
      <c r="A85" s="24"/>
      <c r="B85" s="37" t="s">
        <v>59</v>
      </c>
      <c r="C85" s="57" t="s">
        <v>160</v>
      </c>
      <c r="D85" s="42"/>
      <c r="E85" s="59"/>
      <c r="F85" s="47"/>
      <c r="G85" s="41" t="s">
        <v>25</v>
      </c>
      <c r="H85" s="41" t="s">
        <v>25</v>
      </c>
    </row>
    <row r="86" spans="1:8" s="21" customFormat="1" ht="12.75" customHeight="1">
      <c r="A86" s="24"/>
      <c r="B86" s="37" t="s">
        <v>71</v>
      </c>
      <c r="C86" s="38" t="s">
        <v>161</v>
      </c>
      <c r="D86" s="79"/>
      <c r="E86" s="80"/>
      <c r="F86" s="37"/>
      <c r="G86" s="41">
        <f>SUM(G87,G88)</f>
        <v>0</v>
      </c>
      <c r="H86" s="41">
        <f>SUM(H87,H88)</f>
        <v>0</v>
      </c>
    </row>
    <row r="87" spans="1:8" s="21" customFormat="1" ht="12.75" customHeight="1">
      <c r="A87" s="24"/>
      <c r="B87" s="35" t="s">
        <v>73</v>
      </c>
      <c r="C87" s="42"/>
      <c r="D87" s="43" t="s">
        <v>162</v>
      </c>
      <c r="E87" s="46"/>
      <c r="F87" s="37"/>
      <c r="G87" s="41" t="s">
        <v>25</v>
      </c>
      <c r="H87" s="41" t="s">
        <v>25</v>
      </c>
    </row>
    <row r="88" spans="1:8" s="21" customFormat="1" ht="12.75" customHeight="1">
      <c r="A88" s="24"/>
      <c r="B88" s="35" t="s">
        <v>75</v>
      </c>
      <c r="C88" s="42"/>
      <c r="D88" s="43" t="s">
        <v>163</v>
      </c>
      <c r="E88" s="46"/>
      <c r="F88" s="37"/>
      <c r="G88" s="41" t="s">
        <v>25</v>
      </c>
      <c r="H88" s="41" t="s">
        <v>25</v>
      </c>
    </row>
    <row r="89" spans="1:8" s="21" customFormat="1" ht="12.75" customHeight="1">
      <c r="A89" s="24"/>
      <c r="B89" s="63" t="s">
        <v>91</v>
      </c>
      <c r="C89" s="74" t="s">
        <v>164</v>
      </c>
      <c r="D89" s="74"/>
      <c r="E89" s="100"/>
      <c r="F89" s="37"/>
      <c r="G89" s="41" t="s">
        <v>25</v>
      </c>
      <c r="H89" s="41" t="s">
        <v>25</v>
      </c>
    </row>
    <row r="90" spans="1:8" s="21" customFormat="1" ht="12.75" customHeight="1">
      <c r="A90" s="24"/>
      <c r="B90" s="50" t="s">
        <v>93</v>
      </c>
      <c r="C90" s="51" t="s">
        <v>165</v>
      </c>
      <c r="D90" s="52"/>
      <c r="E90" s="53"/>
      <c r="F90" s="37"/>
      <c r="G90" s="41">
        <f>SUM(G91:G92)</f>
        <v>9260.9799999998704</v>
      </c>
      <c r="H90" s="41">
        <f>SUM(H91:H92)</f>
        <v>8731.7399999998997</v>
      </c>
    </row>
    <row r="91" spans="1:8" s="21" customFormat="1" ht="12.75" customHeight="1">
      <c r="A91" s="24"/>
      <c r="B91" s="35" t="s">
        <v>166</v>
      </c>
      <c r="C91" s="33"/>
      <c r="D91" s="43" t="s">
        <v>167</v>
      </c>
      <c r="E91" s="101"/>
      <c r="F91" s="47"/>
      <c r="G91" s="41">
        <v>529.23999999986995</v>
      </c>
      <c r="H91" s="41">
        <v>3101.8999999999</v>
      </c>
    </row>
    <row r="92" spans="1:8" s="21" customFormat="1" ht="12.75" customHeight="1">
      <c r="A92" s="24"/>
      <c r="B92" s="35" t="s">
        <v>168</v>
      </c>
      <c r="C92" s="33"/>
      <c r="D92" s="43" t="s">
        <v>169</v>
      </c>
      <c r="E92" s="101"/>
      <c r="F92" s="47"/>
      <c r="G92" s="41">
        <v>8731.74</v>
      </c>
      <c r="H92" s="41">
        <v>5629.84</v>
      </c>
    </row>
    <row r="93" spans="1:8" s="21" customFormat="1" ht="12.75" customHeight="1">
      <c r="A93" s="24"/>
      <c r="B93" s="31" t="s">
        <v>170</v>
      </c>
      <c r="C93" s="97" t="s">
        <v>171</v>
      </c>
      <c r="D93" s="99"/>
      <c r="E93" s="99"/>
      <c r="F93" s="47"/>
      <c r="G93" s="36"/>
      <c r="H93" s="36"/>
    </row>
    <row r="94" spans="1:8" s="21" customFormat="1" ht="25.5" customHeight="1">
      <c r="A94" s="24"/>
      <c r="B94" s="31"/>
      <c r="C94" s="152" t="s">
        <v>172</v>
      </c>
      <c r="D94" s="149"/>
      <c r="E94" s="150"/>
      <c r="F94" s="37"/>
      <c r="G94" s="102">
        <f>SUM(G59,G64,G84,G93)</f>
        <v>2374657.9700000002</v>
      </c>
      <c r="H94" s="102">
        <f>SUM(H59,H64,H84,H93)</f>
        <v>471808.89999999985</v>
      </c>
    </row>
    <row r="95" spans="1:8" s="21" customFormat="1">
      <c r="A95" s="24"/>
      <c r="B95" s="103"/>
      <c r="C95" s="104"/>
      <c r="D95" s="104"/>
      <c r="E95" s="104"/>
      <c r="F95" s="104"/>
    </row>
    <row r="96" spans="1:8" s="21" customFormat="1" ht="12.75" customHeight="1">
      <c r="A96" s="24"/>
      <c r="B96" s="153" t="s">
        <v>173</v>
      </c>
      <c r="C96" s="153"/>
      <c r="D96" s="153"/>
      <c r="E96" s="153"/>
      <c r="F96" s="105"/>
      <c r="G96" s="154" t="s">
        <v>174</v>
      </c>
      <c r="H96" s="154"/>
    </row>
    <row r="97" spans="1:8" s="21" customFormat="1" ht="12.75" customHeight="1">
      <c r="A97" s="24"/>
      <c r="B97" s="155" t="s">
        <v>175</v>
      </c>
      <c r="C97" s="155"/>
      <c r="D97" s="155"/>
      <c r="E97" s="155"/>
      <c r="F97" s="21" t="s">
        <v>176</v>
      </c>
      <c r="G97" s="131" t="s">
        <v>177</v>
      </c>
      <c r="H97" s="131"/>
    </row>
    <row r="98" spans="1:8" s="21" customFormat="1">
      <c r="A98" s="24"/>
      <c r="B98" s="28"/>
      <c r="C98" s="28"/>
      <c r="D98" s="28"/>
      <c r="E98" s="28"/>
      <c r="F98" s="28"/>
      <c r="G98" s="28"/>
      <c r="H98" s="28"/>
    </row>
    <row r="99" spans="1:8" s="21" customFormat="1" ht="12.75" customHeight="1">
      <c r="A99" s="24"/>
      <c r="B99" s="156" t="s">
        <v>178</v>
      </c>
      <c r="C99" s="156"/>
      <c r="D99" s="156"/>
      <c r="E99" s="156"/>
      <c r="F99" s="106"/>
      <c r="G99" s="157" t="s">
        <v>179</v>
      </c>
      <c r="H99" s="157"/>
    </row>
    <row r="100" spans="1:8" s="21" customFormat="1" ht="12.75" customHeight="1">
      <c r="A100" s="24"/>
      <c r="B100" s="151" t="s">
        <v>180</v>
      </c>
      <c r="C100" s="151"/>
      <c r="D100" s="151"/>
      <c r="E100" s="151"/>
      <c r="F100" s="86" t="s">
        <v>176</v>
      </c>
      <c r="G100" s="140" t="s">
        <v>177</v>
      </c>
      <c r="H100" s="140"/>
    </row>
    <row r="101" spans="1:8" s="21" customFormat="1">
      <c r="A101" s="24"/>
    </row>
    <row r="102" spans="1:8" s="21" customFormat="1">
      <c r="A102" s="24"/>
    </row>
    <row r="103" spans="1:8" s="21" customFormat="1">
      <c r="A103" s="24"/>
    </row>
    <row r="104" spans="1:8" s="21" customFormat="1">
      <c r="A104" s="24"/>
    </row>
    <row r="105" spans="1:8" s="21" customFormat="1">
      <c r="A105" s="24"/>
    </row>
    <row r="106" spans="1:8" s="21" customFormat="1">
      <c r="A106" s="24"/>
    </row>
    <row r="107" spans="1:8" s="21" customFormat="1">
      <c r="A107" s="24"/>
    </row>
    <row r="108" spans="1:8" s="21" customFormat="1">
      <c r="A108" s="24"/>
    </row>
    <row r="109" spans="1:8" s="21" customFormat="1">
      <c r="A109" s="24"/>
    </row>
    <row r="110" spans="1:8" s="21" customFormat="1">
      <c r="A110" s="24"/>
    </row>
    <row r="111" spans="1:8" s="21" customFormat="1">
      <c r="A111" s="24"/>
    </row>
    <row r="112" spans="1:8" s="21" customFormat="1">
      <c r="A112" s="24"/>
    </row>
    <row r="113" spans="1:1" s="21" customFormat="1">
      <c r="A113" s="24"/>
    </row>
    <row r="114" spans="1:1" s="21" customFormat="1">
      <c r="A114" s="24"/>
    </row>
    <row r="115" spans="1:1" s="21" customFormat="1">
      <c r="A115" s="24"/>
    </row>
    <row r="116" spans="1:1" s="21" customFormat="1">
      <c r="A116" s="24"/>
    </row>
    <row r="117" spans="1:1" s="21" customFormat="1">
      <c r="A117" s="24"/>
    </row>
    <row r="118" spans="1:1" s="21" customFormat="1">
      <c r="A118" s="24"/>
    </row>
    <row r="119" spans="1:1" s="21" customFormat="1">
      <c r="A119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ageMargins left="0.59055118110236227" right="0.19685039370078741" top="0.15748031496062992" bottom="0.15748031496062992" header="0.31496062992125984" footer="0.31496062992125984"/>
  <pageSetup paperSize="9" scale="75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DA38-912C-44BA-9DC1-3B477EAFF9D6}">
  <dimension ref="B1:J64"/>
  <sheetViews>
    <sheetView topLeftCell="A13" workbookViewId="0">
      <selection activeCell="P22" sqref="P22"/>
    </sheetView>
  </sheetViews>
  <sheetFormatPr defaultRowHeight="12.75"/>
  <cols>
    <col min="1" max="1" width="3.140625" style="107" customWidth="1"/>
    <col min="2" max="2" width="8" style="107" customWidth="1"/>
    <col min="3" max="3" width="1.5703125" style="107" hidden="1" customWidth="1"/>
    <col min="4" max="4" width="30.140625" style="107" customWidth="1"/>
    <col min="5" max="5" width="18.28515625" style="107" customWidth="1"/>
    <col min="6" max="6" width="9.140625" style="107" hidden="1" customWidth="1"/>
    <col min="7" max="7" width="11.7109375" style="107" customWidth="1"/>
    <col min="8" max="8" width="13.140625" style="107" customWidth="1"/>
    <col min="9" max="9" width="14.7109375" style="107" customWidth="1"/>
    <col min="10" max="10" width="15.85546875" style="107" customWidth="1"/>
    <col min="11" max="16384" width="9.140625" style="107"/>
  </cols>
  <sheetData>
    <row r="1" spans="2:10" ht="30" customHeight="1">
      <c r="B1" s="159" t="s">
        <v>0</v>
      </c>
      <c r="C1" s="159"/>
      <c r="D1" s="159"/>
      <c r="E1" s="159"/>
      <c r="F1" s="159"/>
      <c r="G1" s="159"/>
      <c r="H1" s="159"/>
      <c r="I1" s="159"/>
      <c r="J1" s="159"/>
    </row>
    <row r="2" spans="2:10" ht="15.75" customHeight="1">
      <c r="E2" s="108"/>
      <c r="H2" s="1" t="s">
        <v>182</v>
      </c>
      <c r="I2" s="109"/>
      <c r="J2" s="109"/>
    </row>
    <row r="3" spans="2:10" ht="15.75" customHeight="1">
      <c r="H3" s="1" t="s">
        <v>44</v>
      </c>
      <c r="I3" s="109"/>
      <c r="J3" s="109"/>
    </row>
    <row r="4" spans="2:10" ht="4.5" customHeight="1"/>
    <row r="5" spans="2:10" ht="15.75" customHeight="1">
      <c r="B5" s="160" t="s">
        <v>183</v>
      </c>
      <c r="C5" s="160"/>
      <c r="D5" s="160"/>
      <c r="E5" s="160"/>
      <c r="F5" s="160"/>
      <c r="G5" s="160"/>
      <c r="H5" s="160"/>
      <c r="I5" s="160"/>
      <c r="J5" s="160"/>
    </row>
    <row r="6" spans="2:10" ht="15.75" customHeight="1">
      <c r="B6" s="161" t="s">
        <v>184</v>
      </c>
      <c r="C6" s="161"/>
      <c r="D6" s="161"/>
      <c r="E6" s="161"/>
      <c r="F6" s="161"/>
      <c r="G6" s="161"/>
      <c r="H6" s="161"/>
      <c r="I6" s="161"/>
      <c r="J6" s="161"/>
    </row>
    <row r="7" spans="2:10" ht="15.75" customHeight="1">
      <c r="B7" s="162" t="s">
        <v>46</v>
      </c>
      <c r="C7" s="162"/>
      <c r="D7" s="162"/>
      <c r="E7" s="162"/>
      <c r="F7" s="162"/>
      <c r="G7" s="162"/>
      <c r="H7" s="162"/>
      <c r="I7" s="162"/>
      <c r="J7" s="162"/>
    </row>
    <row r="8" spans="2:10" ht="15" customHeight="1">
      <c r="B8" s="163" t="s">
        <v>185</v>
      </c>
      <c r="C8" s="163"/>
      <c r="D8" s="163"/>
      <c r="E8" s="163"/>
      <c r="F8" s="163"/>
      <c r="G8" s="163"/>
      <c r="H8" s="163"/>
      <c r="I8" s="163"/>
      <c r="J8" s="163"/>
    </row>
    <row r="9" spans="2:10" ht="15" customHeight="1">
      <c r="B9" s="158" t="s">
        <v>48</v>
      </c>
      <c r="C9" s="158"/>
      <c r="D9" s="158"/>
      <c r="E9" s="158"/>
      <c r="F9" s="158"/>
      <c r="G9" s="158"/>
      <c r="H9" s="158"/>
      <c r="I9" s="158"/>
      <c r="J9" s="158"/>
    </row>
    <row r="10" spans="2:10" ht="15" customHeight="1">
      <c r="B10" s="163" t="s">
        <v>186</v>
      </c>
      <c r="C10" s="163"/>
      <c r="D10" s="163"/>
      <c r="E10" s="163"/>
      <c r="F10" s="163"/>
      <c r="G10" s="163"/>
      <c r="H10" s="163"/>
      <c r="I10" s="163"/>
      <c r="J10" s="163"/>
    </row>
    <row r="11" spans="2:10" ht="15" customHeight="1">
      <c r="B11" s="167" t="s">
        <v>187</v>
      </c>
      <c r="C11" s="167"/>
      <c r="D11" s="167"/>
      <c r="E11" s="167"/>
      <c r="F11" s="167"/>
      <c r="G11" s="167"/>
      <c r="H11" s="167"/>
      <c r="I11" s="167"/>
      <c r="J11" s="167"/>
    </row>
    <row r="12" spans="2:10" ht="12" customHeight="1">
      <c r="B12" s="168"/>
      <c r="C12" s="168"/>
      <c r="D12" s="168"/>
      <c r="E12" s="168"/>
      <c r="F12" s="168"/>
      <c r="G12" s="168"/>
      <c r="H12" s="168"/>
      <c r="I12" s="168"/>
      <c r="J12" s="168"/>
    </row>
    <row r="13" spans="2:10" ht="15" customHeight="1">
      <c r="B13" s="169" t="s">
        <v>188</v>
      </c>
      <c r="C13" s="169"/>
      <c r="D13" s="169"/>
      <c r="E13" s="169"/>
      <c r="F13" s="169"/>
      <c r="G13" s="169"/>
      <c r="H13" s="169"/>
      <c r="I13" s="169"/>
      <c r="J13" s="169"/>
    </row>
    <row r="14" spans="2:10" ht="9.75" customHeight="1">
      <c r="B14" s="167"/>
      <c r="C14" s="167"/>
      <c r="D14" s="167"/>
      <c r="E14" s="167"/>
      <c r="F14" s="167"/>
      <c r="G14" s="167"/>
      <c r="H14" s="167"/>
      <c r="I14" s="167"/>
      <c r="J14" s="167"/>
    </row>
    <row r="15" spans="2:10" ht="15" customHeight="1">
      <c r="B15" s="169" t="s">
        <v>51</v>
      </c>
      <c r="C15" s="169"/>
      <c r="D15" s="169"/>
      <c r="E15" s="169"/>
      <c r="F15" s="169"/>
      <c r="G15" s="169"/>
      <c r="H15" s="169"/>
      <c r="I15" s="169"/>
      <c r="J15" s="169"/>
    </row>
    <row r="16" spans="2:10" ht="9.75" customHeight="1">
      <c r="B16" s="110"/>
      <c r="C16" s="111"/>
      <c r="D16" s="111"/>
      <c r="E16" s="111"/>
      <c r="F16" s="111"/>
      <c r="G16" s="111"/>
      <c r="H16" s="111"/>
      <c r="I16" s="111"/>
      <c r="J16" s="111"/>
    </row>
    <row r="17" spans="2:10" ht="15" customHeight="1">
      <c r="B17" s="170" t="s">
        <v>278</v>
      </c>
      <c r="C17" s="170"/>
      <c r="D17" s="170"/>
      <c r="E17" s="170"/>
      <c r="F17" s="170"/>
      <c r="G17" s="170"/>
      <c r="H17" s="170"/>
      <c r="I17" s="170"/>
      <c r="J17" s="170"/>
    </row>
    <row r="18" spans="2:10" ht="15" customHeight="1">
      <c r="B18" s="167" t="s">
        <v>52</v>
      </c>
      <c r="C18" s="167"/>
      <c r="D18" s="167"/>
      <c r="E18" s="167"/>
      <c r="F18" s="167"/>
      <c r="G18" s="167"/>
      <c r="H18" s="167"/>
      <c r="I18" s="167"/>
      <c r="J18" s="167"/>
    </row>
    <row r="19" spans="2:10" s="111" customFormat="1" ht="15" customHeight="1">
      <c r="B19" s="171" t="s">
        <v>189</v>
      </c>
      <c r="C19" s="171"/>
      <c r="D19" s="171"/>
      <c r="E19" s="171"/>
      <c r="F19" s="171"/>
      <c r="G19" s="171"/>
      <c r="H19" s="171"/>
      <c r="I19" s="171"/>
      <c r="J19" s="171"/>
    </row>
    <row r="20" spans="2:10" s="113" customFormat="1" ht="50.1" customHeight="1">
      <c r="B20" s="172" t="s">
        <v>6</v>
      </c>
      <c r="C20" s="173"/>
      <c r="D20" s="172" t="s">
        <v>53</v>
      </c>
      <c r="E20" s="174"/>
      <c r="F20" s="174"/>
      <c r="G20" s="173"/>
      <c r="H20" s="112" t="s">
        <v>190</v>
      </c>
      <c r="I20" s="112" t="s">
        <v>191</v>
      </c>
      <c r="J20" s="112" t="s">
        <v>192</v>
      </c>
    </row>
    <row r="21" spans="2:10" ht="15.75" customHeight="1">
      <c r="B21" s="114" t="s">
        <v>57</v>
      </c>
      <c r="C21" s="115" t="s">
        <v>193</v>
      </c>
      <c r="D21" s="164" t="s">
        <v>193</v>
      </c>
      <c r="E21" s="165"/>
      <c r="F21" s="165"/>
      <c r="G21" s="166"/>
      <c r="H21" s="116"/>
      <c r="I21" s="117">
        <f>SUM(I22,I27,I28)</f>
        <v>439804.21</v>
      </c>
      <c r="J21" s="117">
        <f>SUM(J22,J27,J28)</f>
        <v>329097.35000000003</v>
      </c>
    </row>
    <row r="22" spans="2:10" ht="15.75" customHeight="1">
      <c r="B22" s="118" t="s">
        <v>59</v>
      </c>
      <c r="C22" s="119" t="s">
        <v>194</v>
      </c>
      <c r="D22" s="178" t="s">
        <v>194</v>
      </c>
      <c r="E22" s="179"/>
      <c r="F22" s="179"/>
      <c r="G22" s="180"/>
      <c r="H22" s="120"/>
      <c r="I22" s="121">
        <f>SUM(I23:I26)</f>
        <v>412664.87</v>
      </c>
      <c r="J22" s="121">
        <f>SUM(J23:J26)</f>
        <v>329097.35000000003</v>
      </c>
    </row>
    <row r="23" spans="2:10" ht="15.75" customHeight="1">
      <c r="B23" s="118" t="s">
        <v>195</v>
      </c>
      <c r="C23" s="119" t="s">
        <v>126</v>
      </c>
      <c r="D23" s="178" t="s">
        <v>126</v>
      </c>
      <c r="E23" s="179"/>
      <c r="F23" s="179"/>
      <c r="G23" s="180"/>
      <c r="H23" s="120"/>
      <c r="I23" s="122">
        <v>149784.71</v>
      </c>
      <c r="J23" s="122">
        <v>136764.69</v>
      </c>
    </row>
    <row r="24" spans="2:10" ht="15.75" customHeight="1">
      <c r="B24" s="118" t="s">
        <v>196</v>
      </c>
      <c r="C24" s="123" t="s">
        <v>197</v>
      </c>
      <c r="D24" s="175" t="s">
        <v>197</v>
      </c>
      <c r="E24" s="176"/>
      <c r="F24" s="176"/>
      <c r="G24" s="177"/>
      <c r="H24" s="120"/>
      <c r="I24" s="122">
        <v>260695.35</v>
      </c>
      <c r="J24" s="122">
        <v>192225.71</v>
      </c>
    </row>
    <row r="25" spans="2:10" ht="15.75" customHeight="1">
      <c r="B25" s="118" t="s">
        <v>198</v>
      </c>
      <c r="C25" s="119" t="s">
        <v>199</v>
      </c>
      <c r="D25" s="175" t="s">
        <v>199</v>
      </c>
      <c r="E25" s="176"/>
      <c r="F25" s="176"/>
      <c r="G25" s="177"/>
      <c r="H25" s="120"/>
      <c r="I25" s="122">
        <v>639.02</v>
      </c>
      <c r="J25" s="122">
        <v>0</v>
      </c>
    </row>
    <row r="26" spans="2:10" ht="15.75" customHeight="1">
      <c r="B26" s="118" t="s">
        <v>200</v>
      </c>
      <c r="C26" s="123" t="s">
        <v>201</v>
      </c>
      <c r="D26" s="175" t="s">
        <v>201</v>
      </c>
      <c r="E26" s="176"/>
      <c r="F26" s="176"/>
      <c r="G26" s="177"/>
      <c r="H26" s="120"/>
      <c r="I26" s="122">
        <v>1545.79</v>
      </c>
      <c r="J26" s="122">
        <v>106.95</v>
      </c>
    </row>
    <row r="27" spans="2:10" ht="15.75" customHeight="1">
      <c r="B27" s="118" t="s">
        <v>71</v>
      </c>
      <c r="C27" s="119" t="s">
        <v>202</v>
      </c>
      <c r="D27" s="175" t="s">
        <v>202</v>
      </c>
      <c r="E27" s="176"/>
      <c r="F27" s="176"/>
      <c r="G27" s="177"/>
      <c r="H27" s="120"/>
      <c r="I27" s="121"/>
      <c r="J27" s="124"/>
    </row>
    <row r="28" spans="2:10" ht="15.75" customHeight="1">
      <c r="B28" s="118" t="s">
        <v>91</v>
      </c>
      <c r="C28" s="119" t="s">
        <v>203</v>
      </c>
      <c r="D28" s="175" t="s">
        <v>203</v>
      </c>
      <c r="E28" s="176"/>
      <c r="F28" s="176"/>
      <c r="G28" s="177"/>
      <c r="H28" s="120" t="s">
        <v>276</v>
      </c>
      <c r="I28" s="121">
        <f>SUM(I29)+SUM(I30)</f>
        <v>27139.34</v>
      </c>
      <c r="J28" s="121">
        <f>SUM(J29)+SUM(J30)</f>
        <v>0</v>
      </c>
    </row>
    <row r="29" spans="2:10" ht="15.75" customHeight="1">
      <c r="B29" s="118" t="s">
        <v>204</v>
      </c>
      <c r="C29" s="123" t="s">
        <v>205</v>
      </c>
      <c r="D29" s="175" t="s">
        <v>205</v>
      </c>
      <c r="E29" s="176"/>
      <c r="F29" s="176"/>
      <c r="G29" s="177"/>
      <c r="H29" s="120"/>
      <c r="I29" s="122">
        <v>27139.34</v>
      </c>
      <c r="J29" s="122">
        <v>0</v>
      </c>
    </row>
    <row r="30" spans="2:10" ht="15.75" customHeight="1">
      <c r="B30" s="118" t="s">
        <v>206</v>
      </c>
      <c r="C30" s="123" t="s">
        <v>207</v>
      </c>
      <c r="D30" s="175" t="s">
        <v>207</v>
      </c>
      <c r="E30" s="176"/>
      <c r="F30" s="176"/>
      <c r="G30" s="177"/>
      <c r="H30" s="120"/>
      <c r="I30" s="122" t="s">
        <v>25</v>
      </c>
      <c r="J30" s="122" t="s">
        <v>25</v>
      </c>
    </row>
    <row r="31" spans="2:10" ht="15.75" customHeight="1">
      <c r="B31" s="114" t="s">
        <v>97</v>
      </c>
      <c r="C31" s="115" t="s">
        <v>208</v>
      </c>
      <c r="D31" s="164" t="s">
        <v>208</v>
      </c>
      <c r="E31" s="165"/>
      <c r="F31" s="165"/>
      <c r="G31" s="166"/>
      <c r="H31" s="116" t="s">
        <v>277</v>
      </c>
      <c r="I31" s="117">
        <f>SUM(I32:I45)</f>
        <v>439402.72000000009</v>
      </c>
      <c r="J31" s="117">
        <f>SUM(J32:J45)</f>
        <v>328995.95</v>
      </c>
    </row>
    <row r="32" spans="2:10" ht="15.75" customHeight="1">
      <c r="B32" s="118" t="s">
        <v>59</v>
      </c>
      <c r="C32" s="119" t="s">
        <v>209</v>
      </c>
      <c r="D32" s="175" t="s">
        <v>210</v>
      </c>
      <c r="E32" s="176"/>
      <c r="F32" s="176"/>
      <c r="G32" s="177"/>
      <c r="H32" s="120"/>
      <c r="I32" s="122">
        <v>351557.77</v>
      </c>
      <c r="J32" s="122">
        <v>312451.51</v>
      </c>
    </row>
    <row r="33" spans="2:10" ht="15.75" customHeight="1">
      <c r="B33" s="118" t="s">
        <v>71</v>
      </c>
      <c r="C33" s="119" t="s">
        <v>211</v>
      </c>
      <c r="D33" s="175" t="s">
        <v>212</v>
      </c>
      <c r="E33" s="176"/>
      <c r="F33" s="176"/>
      <c r="G33" s="177"/>
      <c r="H33" s="120"/>
      <c r="I33" s="122">
        <v>36100.160000000003</v>
      </c>
      <c r="J33" s="122">
        <v>6530.78</v>
      </c>
    </row>
    <row r="34" spans="2:10" ht="15.75" customHeight="1">
      <c r="B34" s="118" t="s">
        <v>91</v>
      </c>
      <c r="C34" s="119" t="s">
        <v>213</v>
      </c>
      <c r="D34" s="175" t="s">
        <v>214</v>
      </c>
      <c r="E34" s="176"/>
      <c r="F34" s="176"/>
      <c r="G34" s="177"/>
      <c r="H34" s="120"/>
      <c r="I34" s="122">
        <v>8281.32</v>
      </c>
      <c r="J34" s="122">
        <v>6796.95</v>
      </c>
    </row>
    <row r="35" spans="2:10" ht="15.75" customHeight="1">
      <c r="B35" s="118" t="s">
        <v>93</v>
      </c>
      <c r="C35" s="119" t="s">
        <v>215</v>
      </c>
      <c r="D35" s="178" t="s">
        <v>216</v>
      </c>
      <c r="E35" s="179"/>
      <c r="F35" s="179"/>
      <c r="G35" s="180"/>
      <c r="H35" s="120"/>
      <c r="I35" s="122">
        <v>0</v>
      </c>
      <c r="J35" s="122">
        <v>0</v>
      </c>
    </row>
    <row r="36" spans="2:10" ht="15.75" customHeight="1">
      <c r="B36" s="118" t="s">
        <v>95</v>
      </c>
      <c r="C36" s="119" t="s">
        <v>217</v>
      </c>
      <c r="D36" s="178" t="s">
        <v>218</v>
      </c>
      <c r="E36" s="179"/>
      <c r="F36" s="179"/>
      <c r="G36" s="180"/>
      <c r="H36" s="120"/>
      <c r="I36" s="122" t="s">
        <v>25</v>
      </c>
      <c r="J36" s="122" t="s">
        <v>25</v>
      </c>
    </row>
    <row r="37" spans="2:10" ht="15.75" customHeight="1">
      <c r="B37" s="118" t="s">
        <v>219</v>
      </c>
      <c r="C37" s="119" t="s">
        <v>220</v>
      </c>
      <c r="D37" s="178" t="s">
        <v>221</v>
      </c>
      <c r="E37" s="179"/>
      <c r="F37" s="179"/>
      <c r="G37" s="180"/>
      <c r="H37" s="120"/>
      <c r="I37" s="122">
        <v>951.96</v>
      </c>
      <c r="J37" s="122">
        <v>144</v>
      </c>
    </row>
    <row r="38" spans="2:10" ht="15.75" customHeight="1">
      <c r="B38" s="118" t="s">
        <v>222</v>
      </c>
      <c r="C38" s="119" t="s">
        <v>223</v>
      </c>
      <c r="D38" s="178" t="s">
        <v>224</v>
      </c>
      <c r="E38" s="179"/>
      <c r="F38" s="179"/>
      <c r="G38" s="180"/>
      <c r="H38" s="120"/>
      <c r="I38" s="122">
        <v>244.95</v>
      </c>
      <c r="J38" s="122">
        <v>0</v>
      </c>
    </row>
    <row r="39" spans="2:10" ht="15.75" customHeight="1">
      <c r="B39" s="118" t="s">
        <v>225</v>
      </c>
      <c r="C39" s="119" t="s">
        <v>226</v>
      </c>
      <c r="D39" s="175" t="s">
        <v>226</v>
      </c>
      <c r="E39" s="176"/>
      <c r="F39" s="176"/>
      <c r="G39" s="177"/>
      <c r="H39" s="120"/>
      <c r="I39" s="122">
        <v>0</v>
      </c>
      <c r="J39" s="122" t="s">
        <v>25</v>
      </c>
    </row>
    <row r="40" spans="2:10" ht="15.75" customHeight="1">
      <c r="B40" s="118" t="s">
        <v>227</v>
      </c>
      <c r="C40" s="119" t="s">
        <v>228</v>
      </c>
      <c r="D40" s="178" t="s">
        <v>228</v>
      </c>
      <c r="E40" s="179"/>
      <c r="F40" s="179"/>
      <c r="G40" s="180"/>
      <c r="H40" s="120"/>
      <c r="I40" s="122">
        <v>35498.199999999997</v>
      </c>
      <c r="J40" s="122">
        <v>300.67</v>
      </c>
    </row>
    <row r="41" spans="2:10" ht="15.75" customHeight="1">
      <c r="B41" s="118" t="s">
        <v>229</v>
      </c>
      <c r="C41" s="119" t="s">
        <v>230</v>
      </c>
      <c r="D41" s="175" t="s">
        <v>231</v>
      </c>
      <c r="E41" s="176"/>
      <c r="F41" s="176"/>
      <c r="G41" s="177"/>
      <c r="H41" s="120"/>
      <c r="I41" s="122" t="s">
        <v>25</v>
      </c>
      <c r="J41" s="122" t="s">
        <v>25</v>
      </c>
    </row>
    <row r="42" spans="2:10" ht="15.75" customHeight="1">
      <c r="B42" s="118" t="s">
        <v>232</v>
      </c>
      <c r="C42" s="119" t="s">
        <v>233</v>
      </c>
      <c r="D42" s="175" t="s">
        <v>234</v>
      </c>
      <c r="E42" s="176"/>
      <c r="F42" s="176"/>
      <c r="G42" s="177"/>
      <c r="H42" s="120"/>
      <c r="I42" s="122" t="s">
        <v>25</v>
      </c>
      <c r="J42" s="122" t="s">
        <v>25</v>
      </c>
    </row>
    <row r="43" spans="2:10" ht="15.75" customHeight="1">
      <c r="B43" s="118" t="s">
        <v>235</v>
      </c>
      <c r="C43" s="119" t="s">
        <v>236</v>
      </c>
      <c r="D43" s="175" t="s">
        <v>237</v>
      </c>
      <c r="E43" s="176"/>
      <c r="F43" s="176"/>
      <c r="G43" s="177"/>
      <c r="H43" s="120"/>
      <c r="I43" s="122" t="s">
        <v>25</v>
      </c>
      <c r="J43" s="122" t="s">
        <v>25</v>
      </c>
    </row>
    <row r="44" spans="2:10" ht="15.75" customHeight="1">
      <c r="B44" s="118" t="s">
        <v>238</v>
      </c>
      <c r="C44" s="119" t="s">
        <v>239</v>
      </c>
      <c r="D44" s="175" t="s">
        <v>240</v>
      </c>
      <c r="E44" s="176"/>
      <c r="F44" s="176"/>
      <c r="G44" s="177"/>
      <c r="H44" s="120"/>
      <c r="I44" s="122">
        <v>6768.36</v>
      </c>
      <c r="J44" s="122">
        <v>2772.04</v>
      </c>
    </row>
    <row r="45" spans="2:10" ht="15.75" customHeight="1">
      <c r="B45" s="118" t="s">
        <v>241</v>
      </c>
      <c r="C45" s="119" t="s">
        <v>242</v>
      </c>
      <c r="D45" s="181" t="s">
        <v>243</v>
      </c>
      <c r="E45" s="182"/>
      <c r="F45" s="182"/>
      <c r="G45" s="183"/>
      <c r="H45" s="120"/>
      <c r="I45" s="122">
        <v>0</v>
      </c>
      <c r="J45" s="122">
        <v>0</v>
      </c>
    </row>
    <row r="46" spans="2:10" ht="15.75" customHeight="1">
      <c r="B46" s="115" t="s">
        <v>99</v>
      </c>
      <c r="C46" s="125" t="s">
        <v>244</v>
      </c>
      <c r="D46" s="184" t="s">
        <v>244</v>
      </c>
      <c r="E46" s="185"/>
      <c r="F46" s="185"/>
      <c r="G46" s="186"/>
      <c r="H46" s="116"/>
      <c r="I46" s="117">
        <f>I21-I31</f>
        <v>401.48999999993248</v>
      </c>
      <c r="J46" s="117">
        <f>J21-J31</f>
        <v>101.40000000002328</v>
      </c>
    </row>
    <row r="47" spans="2:10" ht="15.75" customHeight="1">
      <c r="B47" s="115" t="s">
        <v>124</v>
      </c>
      <c r="C47" s="115" t="s">
        <v>245</v>
      </c>
      <c r="D47" s="187" t="s">
        <v>245</v>
      </c>
      <c r="E47" s="188"/>
      <c r="F47" s="188"/>
      <c r="G47" s="189"/>
      <c r="H47" s="126"/>
      <c r="I47" s="117">
        <f>IF(TYPE(I48)=1,I48,0)+IF(TYPE(I49)=1,I49,0)-IF(TYPE(I50)=1,I50,0)</f>
        <v>127.75</v>
      </c>
      <c r="J47" s="117">
        <f>IF(TYPE(J48)=1,J48,0)+IF(TYPE(J49)=1,J49,0)-IF(TYPE(J50)=1,J50,0)</f>
        <v>0</v>
      </c>
    </row>
    <row r="48" spans="2:10" ht="15.75" customHeight="1">
      <c r="B48" s="123" t="s">
        <v>246</v>
      </c>
      <c r="C48" s="119" t="s">
        <v>247</v>
      </c>
      <c r="D48" s="181" t="s">
        <v>248</v>
      </c>
      <c r="E48" s="182"/>
      <c r="F48" s="182"/>
      <c r="G48" s="183"/>
      <c r="H48" s="127"/>
      <c r="I48" s="121">
        <v>127.75</v>
      </c>
      <c r="J48" s="122">
        <v>0</v>
      </c>
    </row>
    <row r="49" spans="2:10" ht="15.75" customHeight="1">
      <c r="B49" s="123" t="s">
        <v>71</v>
      </c>
      <c r="C49" s="119" t="s">
        <v>249</v>
      </c>
      <c r="D49" s="181" t="s">
        <v>249</v>
      </c>
      <c r="E49" s="182"/>
      <c r="F49" s="182"/>
      <c r="G49" s="183"/>
      <c r="H49" s="127"/>
      <c r="I49" s="122">
        <v>0</v>
      </c>
      <c r="J49" s="122" t="s">
        <v>25</v>
      </c>
    </row>
    <row r="50" spans="2:10" ht="15.75" customHeight="1">
      <c r="B50" s="123" t="s">
        <v>250</v>
      </c>
      <c r="C50" s="119" t="s">
        <v>251</v>
      </c>
      <c r="D50" s="181" t="s">
        <v>252</v>
      </c>
      <c r="E50" s="182"/>
      <c r="F50" s="182"/>
      <c r="G50" s="183"/>
      <c r="H50" s="127"/>
      <c r="I50" s="122" t="s">
        <v>25</v>
      </c>
      <c r="J50" s="122" t="s">
        <v>25</v>
      </c>
    </row>
    <row r="51" spans="2:10" ht="15.75" customHeight="1">
      <c r="B51" s="115" t="s">
        <v>131</v>
      </c>
      <c r="C51" s="125" t="s">
        <v>253</v>
      </c>
      <c r="D51" s="184" t="s">
        <v>253</v>
      </c>
      <c r="E51" s="185"/>
      <c r="F51" s="185"/>
      <c r="G51" s="186"/>
      <c r="H51" s="126"/>
      <c r="I51" s="122">
        <v>0</v>
      </c>
      <c r="J51" s="122" t="s">
        <v>25</v>
      </c>
    </row>
    <row r="52" spans="2:10" ht="30" customHeight="1">
      <c r="B52" s="115" t="s">
        <v>158</v>
      </c>
      <c r="C52" s="125" t="s">
        <v>254</v>
      </c>
      <c r="D52" s="190" t="s">
        <v>254</v>
      </c>
      <c r="E52" s="191"/>
      <c r="F52" s="191"/>
      <c r="G52" s="192"/>
      <c r="H52" s="126"/>
      <c r="I52" s="122" t="s">
        <v>25</v>
      </c>
      <c r="J52" s="122" t="s">
        <v>25</v>
      </c>
    </row>
    <row r="53" spans="2:10" ht="15.75" customHeight="1">
      <c r="B53" s="115" t="s">
        <v>170</v>
      </c>
      <c r="C53" s="125" t="s">
        <v>255</v>
      </c>
      <c r="D53" s="184" t="s">
        <v>255</v>
      </c>
      <c r="E53" s="185"/>
      <c r="F53" s="185"/>
      <c r="G53" s="186"/>
      <c r="H53" s="126"/>
      <c r="I53" s="122" t="s">
        <v>25</v>
      </c>
      <c r="J53" s="122" t="s">
        <v>25</v>
      </c>
    </row>
    <row r="54" spans="2:10" ht="30" customHeight="1">
      <c r="B54" s="115" t="s">
        <v>256</v>
      </c>
      <c r="C54" s="115" t="s">
        <v>257</v>
      </c>
      <c r="D54" s="164" t="s">
        <v>257</v>
      </c>
      <c r="E54" s="165"/>
      <c r="F54" s="165"/>
      <c r="G54" s="166"/>
      <c r="H54" s="126"/>
      <c r="I54" s="117">
        <f>SUM(I46,I47,I51,I52,I53)</f>
        <v>529.23999999993248</v>
      </c>
      <c r="J54" s="117">
        <f>SUM(J46,J47,J51,J52,J53)</f>
        <v>101.40000000002328</v>
      </c>
    </row>
    <row r="55" spans="2:10" ht="15.75" customHeight="1">
      <c r="B55" s="115" t="s">
        <v>59</v>
      </c>
      <c r="C55" s="115" t="s">
        <v>258</v>
      </c>
      <c r="D55" s="187" t="s">
        <v>258</v>
      </c>
      <c r="E55" s="188"/>
      <c r="F55" s="188"/>
      <c r="G55" s="189"/>
      <c r="H55" s="126"/>
      <c r="I55" s="122" t="s">
        <v>25</v>
      </c>
      <c r="J55" s="122" t="s">
        <v>25</v>
      </c>
    </row>
    <row r="56" spans="2:10" ht="15.75" customHeight="1">
      <c r="B56" s="115" t="s">
        <v>259</v>
      </c>
      <c r="C56" s="125" t="s">
        <v>260</v>
      </c>
      <c r="D56" s="184" t="s">
        <v>260</v>
      </c>
      <c r="E56" s="185"/>
      <c r="F56" s="185"/>
      <c r="G56" s="186"/>
      <c r="H56" s="126"/>
      <c r="I56" s="117">
        <f>SUM(I54,I55)</f>
        <v>529.23999999993248</v>
      </c>
      <c r="J56" s="117">
        <f>SUM(J54,J55)</f>
        <v>101.40000000002328</v>
      </c>
    </row>
    <row r="57" spans="2:10" ht="15.75" customHeight="1">
      <c r="B57" s="123" t="s">
        <v>59</v>
      </c>
      <c r="C57" s="119" t="s">
        <v>261</v>
      </c>
      <c r="D57" s="181" t="s">
        <v>261</v>
      </c>
      <c r="E57" s="182"/>
      <c r="F57" s="182"/>
      <c r="G57" s="183"/>
      <c r="H57" s="127"/>
      <c r="I57" s="121"/>
      <c r="J57" s="121"/>
    </row>
    <row r="58" spans="2:10" ht="15.75" customHeight="1">
      <c r="B58" s="123" t="s">
        <v>71</v>
      </c>
      <c r="C58" s="119" t="s">
        <v>262</v>
      </c>
      <c r="D58" s="181" t="s">
        <v>262</v>
      </c>
      <c r="E58" s="182"/>
      <c r="F58" s="182"/>
      <c r="G58" s="183"/>
      <c r="H58" s="127"/>
      <c r="I58" s="121"/>
      <c r="J58" s="121"/>
    </row>
    <row r="59" spans="2:10">
      <c r="B59" s="86"/>
      <c r="C59" s="86"/>
      <c r="D59" s="86"/>
      <c r="E59" s="86"/>
    </row>
    <row r="60" spans="2:10" ht="15.75" customHeight="1">
      <c r="B60" s="195"/>
      <c r="C60" s="195"/>
      <c r="D60" s="195"/>
      <c r="E60" s="195"/>
      <c r="F60" s="195"/>
      <c r="G60" s="195"/>
      <c r="H60" s="128"/>
      <c r="I60" s="196" t="s">
        <v>174</v>
      </c>
      <c r="J60" s="196"/>
    </row>
    <row r="61" spans="2:10" s="111" customFormat="1" ht="18.75" customHeight="1">
      <c r="B61" s="193" t="s">
        <v>263</v>
      </c>
      <c r="C61" s="193"/>
      <c r="D61" s="193"/>
      <c r="E61" s="193"/>
      <c r="F61" s="193"/>
      <c r="G61" s="193"/>
      <c r="H61" s="129" t="s">
        <v>176</v>
      </c>
      <c r="I61" s="194" t="s">
        <v>177</v>
      </c>
      <c r="J61" s="194"/>
    </row>
    <row r="62" spans="2:10" s="111" customFormat="1" ht="10.5" customHeight="1">
      <c r="B62" s="3"/>
      <c r="C62" s="3"/>
      <c r="D62" s="3"/>
      <c r="E62" s="3"/>
      <c r="F62" s="3"/>
      <c r="G62" s="3"/>
      <c r="H62" s="3"/>
      <c r="I62" s="130"/>
      <c r="J62" s="130"/>
    </row>
    <row r="63" spans="2:10" s="111" customFormat="1" ht="15" customHeight="1">
      <c r="B63" s="197"/>
      <c r="C63" s="197"/>
      <c r="D63" s="197"/>
      <c r="E63" s="197"/>
      <c r="F63" s="197"/>
      <c r="G63" s="197"/>
      <c r="H63" s="94"/>
      <c r="I63" s="196" t="s">
        <v>179</v>
      </c>
      <c r="J63" s="196"/>
    </row>
    <row r="64" spans="2:10" s="111" customFormat="1" ht="12" customHeight="1">
      <c r="B64" s="193" t="s">
        <v>264</v>
      </c>
      <c r="C64" s="193"/>
      <c r="D64" s="193"/>
      <c r="E64" s="193"/>
      <c r="F64" s="193"/>
      <c r="G64" s="193"/>
      <c r="H64" s="129" t="s">
        <v>265</v>
      </c>
      <c r="I64" s="194" t="s">
        <v>177</v>
      </c>
      <c r="J64" s="194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ageMargins left="0.31496062992125984" right="0.11811023622047245" top="0.78740157480314965" bottom="0.15748031496062992" header="0.31496062992125984" footer="0.31496062992125984"/>
  <pageSetup paperSize="9" scale="70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5A5-1DB0-4141-8AA3-FCA2232BCE2B}">
  <dimension ref="A1:P29"/>
  <sheetViews>
    <sheetView showGridLines="0" tabSelected="1" zoomScale="80" zoomScaleSheetLayoutView="75" workbookViewId="0">
      <selection activeCell="V20" sqref="V20"/>
    </sheetView>
  </sheetViews>
  <sheetFormatPr defaultRowHeight="15" customHeight="1"/>
  <cols>
    <col min="1" max="1" width="2.28515625" style="1" customWidth="1"/>
    <col min="2" max="2" width="6" style="2" customWidth="1"/>
    <col min="3" max="3" width="32.85546875" style="1" customWidth="1"/>
    <col min="4" max="11" width="15.7109375" style="1" customWidth="1"/>
    <col min="12" max="12" width="13.140625" style="1" customWidth="1"/>
    <col min="13" max="14" width="15.7109375" style="1" customWidth="1"/>
    <col min="15" max="15" width="20.28515625" style="1" customWidth="1"/>
    <col min="16" max="16384" width="9.140625" style="1"/>
  </cols>
  <sheetData>
    <row r="1" spans="2:15" ht="33.75" customHeight="1">
      <c r="B1" s="200" t="s">
        <v>0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2:15" ht="15" customHeight="1">
      <c r="J2" s="1" t="s">
        <v>1</v>
      </c>
    </row>
    <row r="3" spans="2:15" ht="15" customHeight="1">
      <c r="J3" s="1" t="s">
        <v>2</v>
      </c>
    </row>
    <row r="4" spans="2:15" ht="15" customHeight="1">
      <c r="D4" s="207"/>
      <c r="E4" s="207"/>
      <c r="F4" s="207"/>
      <c r="G4" s="207"/>
      <c r="H4" s="207"/>
      <c r="I4" s="207"/>
      <c r="J4" s="207"/>
      <c r="K4" s="207"/>
    </row>
    <row r="5" spans="2:15" ht="15" customHeight="1">
      <c r="B5" s="201" t="s">
        <v>3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2:15" ht="14.25" customHeight="1">
      <c r="B6" s="201" t="s">
        <v>4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2:15" ht="15" customHeight="1">
      <c r="B7" s="208" t="s">
        <v>46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</row>
    <row r="8" spans="2:15" ht="15" customHeight="1">
      <c r="B8" s="201" t="s">
        <v>5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</row>
    <row r="9" spans="2:15" ht="33.75" customHeight="1">
      <c r="B9" s="209" t="s">
        <v>51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</row>
    <row r="10" spans="2:15" ht="15" customHeight="1">
      <c r="B10" s="202" t="s">
        <v>6</v>
      </c>
      <c r="C10" s="202" t="s">
        <v>7</v>
      </c>
      <c r="D10" s="202" t="s">
        <v>8</v>
      </c>
      <c r="E10" s="204" t="s">
        <v>9</v>
      </c>
      <c r="F10" s="205"/>
      <c r="G10" s="205"/>
      <c r="H10" s="205"/>
      <c r="I10" s="205"/>
      <c r="J10" s="205"/>
      <c r="K10" s="205"/>
      <c r="L10" s="205"/>
      <c r="M10" s="206"/>
      <c r="N10" s="202" t="s">
        <v>10</v>
      </c>
    </row>
    <row r="11" spans="2:15" ht="123" customHeight="1">
      <c r="B11" s="203"/>
      <c r="C11" s="203"/>
      <c r="D11" s="203"/>
      <c r="E11" s="4" t="s">
        <v>11</v>
      </c>
      <c r="F11" s="4" t="s">
        <v>12</v>
      </c>
      <c r="G11" s="4" t="s">
        <v>13</v>
      </c>
      <c r="H11" s="4" t="s">
        <v>14</v>
      </c>
      <c r="I11" s="4" t="s">
        <v>15</v>
      </c>
      <c r="J11" s="5" t="s">
        <v>16</v>
      </c>
      <c r="K11" s="4" t="s">
        <v>17</v>
      </c>
      <c r="L11" s="6" t="s">
        <v>18</v>
      </c>
      <c r="M11" s="7" t="s">
        <v>19</v>
      </c>
      <c r="N11" s="203"/>
    </row>
    <row r="12" spans="2:15" ht="15" customHeight="1"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8">
        <v>10</v>
      </c>
      <c r="L12" s="9" t="s">
        <v>20</v>
      </c>
      <c r="M12" s="8">
        <v>12</v>
      </c>
      <c r="N12" s="8">
        <v>13</v>
      </c>
    </row>
    <row r="13" spans="2:15" ht="71.25" customHeight="1">
      <c r="B13" s="10" t="s">
        <v>21</v>
      </c>
      <c r="C13" s="11" t="s">
        <v>22</v>
      </c>
      <c r="D13" s="12">
        <f t="shared" ref="D13:M13" si="0">SUM(D14:D15)</f>
        <v>34656.68</v>
      </c>
      <c r="E13" s="12">
        <f t="shared" si="0"/>
        <v>104437.71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-104119.2</v>
      </c>
      <c r="K13" s="12">
        <f t="shared" si="0"/>
        <v>0</v>
      </c>
      <c r="L13" s="12">
        <f t="shared" si="0"/>
        <v>0</v>
      </c>
      <c r="M13" s="12">
        <f t="shared" si="0"/>
        <v>0</v>
      </c>
      <c r="N13" s="12">
        <f t="shared" ref="N13:N25" si="1">SUM(D13:M13)</f>
        <v>34975.190000000017</v>
      </c>
      <c r="O13" s="13"/>
    </row>
    <row r="14" spans="2:15" ht="15" customHeight="1">
      <c r="B14" s="14" t="s">
        <v>23</v>
      </c>
      <c r="C14" s="15" t="s">
        <v>24</v>
      </c>
      <c r="D14" s="16">
        <v>34656.68</v>
      </c>
      <c r="E14" s="16">
        <v>0</v>
      </c>
      <c r="F14" s="16">
        <v>5954.06</v>
      </c>
      <c r="G14" s="16" t="s">
        <v>25</v>
      </c>
      <c r="H14" s="16" t="s">
        <v>25</v>
      </c>
      <c r="I14" s="16" t="s">
        <v>25</v>
      </c>
      <c r="J14" s="16">
        <v>-5635.55</v>
      </c>
      <c r="K14" s="16" t="s">
        <v>25</v>
      </c>
      <c r="L14" s="16" t="s">
        <v>25</v>
      </c>
      <c r="M14" s="16">
        <v>0</v>
      </c>
      <c r="N14" s="16">
        <f t="shared" si="1"/>
        <v>34975.189999999995</v>
      </c>
      <c r="O14" s="17"/>
    </row>
    <row r="15" spans="2:15" ht="15" customHeight="1">
      <c r="B15" s="14" t="s">
        <v>26</v>
      </c>
      <c r="C15" s="15" t="s">
        <v>27</v>
      </c>
      <c r="D15" s="16">
        <v>0</v>
      </c>
      <c r="E15" s="16">
        <v>104437.71</v>
      </c>
      <c r="F15" s="16">
        <v>-5954.06</v>
      </c>
      <c r="G15" s="16" t="s">
        <v>25</v>
      </c>
      <c r="H15" s="16" t="s">
        <v>25</v>
      </c>
      <c r="I15" s="16" t="s">
        <v>25</v>
      </c>
      <c r="J15" s="16">
        <v>-98483.65</v>
      </c>
      <c r="K15" s="16" t="s">
        <v>25</v>
      </c>
      <c r="L15" s="16" t="s">
        <v>25</v>
      </c>
      <c r="M15" s="16">
        <v>0</v>
      </c>
      <c r="N15" s="16">
        <f t="shared" si="1"/>
        <v>1.4551915228366852E-11</v>
      </c>
      <c r="O15" s="18"/>
    </row>
    <row r="16" spans="2:15" ht="74.25" customHeight="1">
      <c r="B16" s="10" t="s">
        <v>28</v>
      </c>
      <c r="C16" s="11" t="s">
        <v>29</v>
      </c>
      <c r="D16" s="12">
        <f t="shared" ref="D16:M16" si="2">SUM(D17:D18)</f>
        <v>297143.89</v>
      </c>
      <c r="E16" s="12">
        <f t="shared" si="2"/>
        <v>154774.44</v>
      </c>
      <c r="F16" s="12">
        <f t="shared" si="2"/>
        <v>0</v>
      </c>
      <c r="G16" s="12">
        <f t="shared" si="2"/>
        <v>1816096.55</v>
      </c>
      <c r="H16" s="12">
        <f t="shared" si="2"/>
        <v>0</v>
      </c>
      <c r="I16" s="12">
        <f t="shared" si="2"/>
        <v>0</v>
      </c>
      <c r="J16" s="12">
        <f t="shared" si="2"/>
        <v>-188681.43</v>
      </c>
      <c r="K16" s="12">
        <f t="shared" si="2"/>
        <v>0</v>
      </c>
      <c r="L16" s="12">
        <f t="shared" si="2"/>
        <v>0</v>
      </c>
      <c r="M16" s="12">
        <f t="shared" si="2"/>
        <v>0</v>
      </c>
      <c r="N16" s="12">
        <f t="shared" si="1"/>
        <v>2079333.45</v>
      </c>
      <c r="O16" s="18"/>
    </row>
    <row r="17" spans="1:16" ht="15" customHeight="1">
      <c r="B17" s="14" t="s">
        <v>30</v>
      </c>
      <c r="C17" s="15" t="s">
        <v>24</v>
      </c>
      <c r="D17" s="16">
        <v>296569.62</v>
      </c>
      <c r="E17" s="16">
        <v>5615.26</v>
      </c>
      <c r="F17" s="16">
        <v>31</v>
      </c>
      <c r="G17" s="16">
        <v>1816096.55</v>
      </c>
      <c r="H17" s="16" t="s">
        <v>25</v>
      </c>
      <c r="I17" s="16" t="s">
        <v>25</v>
      </c>
      <c r="J17" s="16">
        <v>-40660.42</v>
      </c>
      <c r="K17" s="16" t="s">
        <v>25</v>
      </c>
      <c r="L17" s="16" t="s">
        <v>25</v>
      </c>
      <c r="M17" s="16">
        <v>0</v>
      </c>
      <c r="N17" s="16">
        <f t="shared" si="1"/>
        <v>2077652.0100000002</v>
      </c>
      <c r="O17" s="13"/>
    </row>
    <row r="18" spans="1:16" ht="15" customHeight="1">
      <c r="B18" s="14" t="s">
        <v>31</v>
      </c>
      <c r="C18" s="15" t="s">
        <v>27</v>
      </c>
      <c r="D18" s="16">
        <v>574.27</v>
      </c>
      <c r="E18" s="16">
        <v>149159.18</v>
      </c>
      <c r="F18" s="16">
        <v>-31</v>
      </c>
      <c r="G18" s="16" t="s">
        <v>25</v>
      </c>
      <c r="H18" s="16" t="s">
        <v>25</v>
      </c>
      <c r="I18" s="16" t="s">
        <v>25</v>
      </c>
      <c r="J18" s="16">
        <v>-148021.01</v>
      </c>
      <c r="K18" s="16" t="s">
        <v>25</v>
      </c>
      <c r="L18" s="16" t="s">
        <v>25</v>
      </c>
      <c r="M18" s="16">
        <v>0</v>
      </c>
      <c r="N18" s="16">
        <f t="shared" si="1"/>
        <v>1681.4399999999732</v>
      </c>
      <c r="O18" s="13"/>
    </row>
    <row r="19" spans="1:16" ht="114.75" customHeight="1">
      <c r="B19" s="10" t="s">
        <v>32</v>
      </c>
      <c r="C19" s="11" t="s">
        <v>33</v>
      </c>
      <c r="D19" s="12">
        <f t="shared" ref="D19:M19" si="3">SUM(D20:D21)</f>
        <v>0</v>
      </c>
      <c r="E19" s="12">
        <f t="shared" si="3"/>
        <v>0</v>
      </c>
      <c r="F19" s="12">
        <f t="shared" si="3"/>
        <v>0</v>
      </c>
      <c r="G19" s="12">
        <f t="shared" si="3"/>
        <v>639.02</v>
      </c>
      <c r="H19" s="12">
        <f t="shared" si="3"/>
        <v>0</v>
      </c>
      <c r="I19" s="12">
        <f t="shared" si="3"/>
        <v>0</v>
      </c>
      <c r="J19" s="12">
        <f t="shared" si="3"/>
        <v>-639.02</v>
      </c>
      <c r="K19" s="12">
        <f t="shared" si="3"/>
        <v>0</v>
      </c>
      <c r="L19" s="12">
        <f t="shared" si="3"/>
        <v>0</v>
      </c>
      <c r="M19" s="12">
        <f t="shared" si="3"/>
        <v>0</v>
      </c>
      <c r="N19" s="12">
        <f t="shared" si="1"/>
        <v>0</v>
      </c>
      <c r="O19" s="13"/>
    </row>
    <row r="20" spans="1:16" ht="15" customHeight="1">
      <c r="B20" s="14" t="s">
        <v>34</v>
      </c>
      <c r="C20" s="15" t="s">
        <v>24</v>
      </c>
      <c r="D20" s="16">
        <v>0</v>
      </c>
      <c r="E20" s="16">
        <v>0</v>
      </c>
      <c r="F20" s="16" t="s">
        <v>25</v>
      </c>
      <c r="G20" s="16">
        <v>639.02</v>
      </c>
      <c r="H20" s="16" t="s">
        <v>25</v>
      </c>
      <c r="I20" s="16" t="s">
        <v>25</v>
      </c>
      <c r="J20" s="16">
        <v>-639.02</v>
      </c>
      <c r="K20" s="16" t="s">
        <v>25</v>
      </c>
      <c r="L20" s="16" t="s">
        <v>25</v>
      </c>
      <c r="M20" s="16" t="s">
        <v>25</v>
      </c>
      <c r="N20" s="16">
        <f t="shared" si="1"/>
        <v>0</v>
      </c>
      <c r="O20" s="13"/>
    </row>
    <row r="21" spans="1:16" ht="15" customHeight="1">
      <c r="B21" s="14" t="s">
        <v>35</v>
      </c>
      <c r="C21" s="15" t="s">
        <v>27</v>
      </c>
      <c r="D21" s="16" t="s">
        <v>25</v>
      </c>
      <c r="E21" s="16" t="s">
        <v>25</v>
      </c>
      <c r="F21" s="16" t="s">
        <v>25</v>
      </c>
      <c r="G21" s="16" t="s">
        <v>25</v>
      </c>
      <c r="H21" s="16" t="s">
        <v>25</v>
      </c>
      <c r="I21" s="16" t="s">
        <v>25</v>
      </c>
      <c r="J21" s="16" t="s">
        <v>25</v>
      </c>
      <c r="K21" s="16" t="s">
        <v>25</v>
      </c>
      <c r="L21" s="16" t="s">
        <v>25</v>
      </c>
      <c r="M21" s="16" t="s">
        <v>25</v>
      </c>
      <c r="N21" s="16">
        <f t="shared" si="1"/>
        <v>0</v>
      </c>
      <c r="O21" s="13"/>
    </row>
    <row r="22" spans="1:16" ht="27.75" customHeight="1">
      <c r="B22" s="10" t="s">
        <v>36</v>
      </c>
      <c r="C22" s="11" t="s">
        <v>37</v>
      </c>
      <c r="D22" s="12">
        <f t="shared" ref="D22:M22" si="4">SUM(D23:D24)</f>
        <v>9311.2899999999991</v>
      </c>
      <c r="E22" s="12">
        <f t="shared" si="4"/>
        <v>0</v>
      </c>
      <c r="F22" s="12">
        <f t="shared" si="4"/>
        <v>0</v>
      </c>
      <c r="G22" s="12">
        <f t="shared" si="4"/>
        <v>1540.24</v>
      </c>
      <c r="H22" s="12">
        <f t="shared" si="4"/>
        <v>0</v>
      </c>
      <c r="I22" s="12">
        <f t="shared" si="4"/>
        <v>0</v>
      </c>
      <c r="J22" s="12">
        <f t="shared" si="4"/>
        <v>-1545.79</v>
      </c>
      <c r="K22" s="12">
        <f t="shared" si="4"/>
        <v>0</v>
      </c>
      <c r="L22" s="12">
        <f t="shared" si="4"/>
        <v>0</v>
      </c>
      <c r="M22" s="12">
        <f t="shared" si="4"/>
        <v>0</v>
      </c>
      <c r="N22" s="12">
        <f t="shared" si="1"/>
        <v>9305.739999999998</v>
      </c>
      <c r="O22" s="13"/>
    </row>
    <row r="23" spans="1:16" ht="15" customHeight="1">
      <c r="B23" s="14" t="s">
        <v>38</v>
      </c>
      <c r="C23" s="15" t="s">
        <v>24</v>
      </c>
      <c r="D23" s="16">
        <v>119.48</v>
      </c>
      <c r="E23" s="16">
        <v>0</v>
      </c>
      <c r="F23" s="16" t="s">
        <v>25</v>
      </c>
      <c r="G23" s="16">
        <v>1540.24</v>
      </c>
      <c r="H23" s="16" t="s">
        <v>25</v>
      </c>
      <c r="I23" s="16" t="s">
        <v>25</v>
      </c>
      <c r="J23" s="16">
        <v>-1545.79</v>
      </c>
      <c r="K23" s="16" t="s">
        <v>25</v>
      </c>
      <c r="L23" s="16" t="s">
        <v>25</v>
      </c>
      <c r="M23" s="16" t="s">
        <v>25</v>
      </c>
      <c r="N23" s="16">
        <f t="shared" si="1"/>
        <v>113.93000000000006</v>
      </c>
      <c r="O23" s="13"/>
    </row>
    <row r="24" spans="1:16" ht="15" customHeight="1">
      <c r="B24" s="14" t="s">
        <v>39</v>
      </c>
      <c r="C24" s="15" t="s">
        <v>27</v>
      </c>
      <c r="D24" s="16">
        <v>9191.81</v>
      </c>
      <c r="E24" s="16" t="s">
        <v>25</v>
      </c>
      <c r="F24" s="16" t="s">
        <v>25</v>
      </c>
      <c r="G24" s="16" t="s">
        <v>25</v>
      </c>
      <c r="H24" s="16" t="s">
        <v>25</v>
      </c>
      <c r="I24" s="16" t="s">
        <v>25</v>
      </c>
      <c r="J24" s="16" t="s">
        <v>25</v>
      </c>
      <c r="K24" s="16" t="s">
        <v>25</v>
      </c>
      <c r="L24" s="16" t="s">
        <v>25</v>
      </c>
      <c r="M24" s="16" t="s">
        <v>25</v>
      </c>
      <c r="N24" s="16">
        <f t="shared" si="1"/>
        <v>9191.81</v>
      </c>
      <c r="O24" s="13"/>
    </row>
    <row r="25" spans="1:16" ht="28.5" customHeight="1">
      <c r="B25" s="10" t="s">
        <v>40</v>
      </c>
      <c r="C25" s="11" t="s">
        <v>41</v>
      </c>
      <c r="D25" s="12">
        <f t="shared" ref="D25:M25" si="5">SUM(D13,D16,D19,D22)</f>
        <v>341111.86</v>
      </c>
      <c r="E25" s="12">
        <f t="shared" si="5"/>
        <v>259212.15000000002</v>
      </c>
      <c r="F25" s="12">
        <f t="shared" si="5"/>
        <v>0</v>
      </c>
      <c r="G25" s="12">
        <f t="shared" si="5"/>
        <v>1818275.81</v>
      </c>
      <c r="H25" s="12">
        <f t="shared" si="5"/>
        <v>0</v>
      </c>
      <c r="I25" s="12">
        <f t="shared" si="5"/>
        <v>0</v>
      </c>
      <c r="J25" s="12">
        <f t="shared" si="5"/>
        <v>-294985.44</v>
      </c>
      <c r="K25" s="12">
        <f t="shared" si="5"/>
        <v>0</v>
      </c>
      <c r="L25" s="12">
        <f t="shared" si="5"/>
        <v>0</v>
      </c>
      <c r="M25" s="12">
        <f t="shared" si="5"/>
        <v>0</v>
      </c>
      <c r="N25" s="12">
        <f t="shared" si="1"/>
        <v>2123614.3800000004</v>
      </c>
      <c r="O25" s="13"/>
    </row>
    <row r="26" spans="1:16" ht="15" customHeight="1">
      <c r="B26" s="198" t="s">
        <v>42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</row>
    <row r="27" spans="1:16" s="19" customFormat="1" ht="15" customHeight="1">
      <c r="A27" s="20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</row>
    <row r="28" spans="1:16" s="19" customFormat="1" ht="15" customHeight="1">
      <c r="A28" s="20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P28" s="20"/>
    </row>
    <row r="29" spans="1:16" s="21" customFormat="1" ht="12.75" customHeight="1">
      <c r="A29" s="20"/>
      <c r="F29" s="22"/>
    </row>
  </sheetData>
  <mergeCells count="13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  <mergeCell ref="D4:K4"/>
    <mergeCell ref="B7:N7"/>
    <mergeCell ref="B9:N9"/>
  </mergeCells>
  <printOptions horizontalCentered="1"/>
  <pageMargins left="0" right="0" top="0" bottom="0" header="0.51181102362204722" footer="0.51181102362204722"/>
  <pageSetup paperSize="9" scale="45" fitToWidth="0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pr</vt:lpstr>
      <vt:lpstr>'20 VSAFAS 4 pr'!Print_Titles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Anna Belych</dc:creator>
  <cp:lastModifiedBy>Renata Zažeckienė</cp:lastModifiedBy>
  <cp:lastPrinted>2025-04-24T12:28:58Z</cp:lastPrinted>
  <dcterms:created xsi:type="dcterms:W3CDTF">1996-10-14T23:33:28Z</dcterms:created>
  <dcterms:modified xsi:type="dcterms:W3CDTF">2025-04-24T12:30:59Z</dcterms:modified>
</cp:coreProperties>
</file>